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40" windowWidth="28860" windowHeight="7380" activeTab="0"/>
  </bookViews>
  <sheets>
    <sheet name="Regnskab" sheetId="1" r:id="rId1"/>
    <sheet name="Status" sheetId="2" r:id="rId2"/>
    <sheet name="Bilag 1" sheetId="3" r:id="rId3"/>
    <sheet name="Bilag 2" sheetId="4" r:id="rId4"/>
    <sheet name="Bilag 3" sheetId="5" r:id="rId5"/>
    <sheet name="Vejledning" sheetId="6" r:id="rId6"/>
  </sheets>
  <definedNames>
    <definedName name="_xlnm.Print_Area" localSheetId="2">'Bilag 1'!$A$1:$F$54</definedName>
    <definedName name="_xlnm.Print_Area" localSheetId="3">'Bilag 2'!$A$1:$E$37</definedName>
    <definedName name="_xlnm.Print_Area" localSheetId="4">'Bilag 3'!$A$1:$E$38</definedName>
    <definedName name="_xlnm.Print_Area" localSheetId="0">'Regnskab'!$A$1:$D$59</definedName>
    <definedName name="_xlnm.Print_Area" localSheetId="1">'Status'!$A$1:$E$72</definedName>
  </definedNames>
  <calcPr fullCalcOnLoad="1"/>
</workbook>
</file>

<file path=xl/comments2.xml><?xml version="1.0" encoding="utf-8"?>
<comments xmlns="http://schemas.openxmlformats.org/spreadsheetml/2006/main">
  <authors>
    <author>thr</author>
  </authors>
  <commentList>
    <comment ref="C71" authorId="0">
      <text>
        <r>
          <rPr>
            <b/>
            <sz val="8"/>
            <rFont val="Tahoma"/>
            <family val="2"/>
          </rPr>
          <t>thr:</t>
        </r>
        <r>
          <rPr>
            <sz val="8"/>
            <rFont val="Tahoma"/>
            <family val="2"/>
          </rPr>
          <t xml:space="preserve">
Stk. 2. Forrentning af de aktiver, der er nævnt i § 5, stk. 1, nr. 5, skal beregnes på grundlag af et gennemsnit af apotekets udestående fordringer ved udgangen af hvert kvartal forhøjet med halvdelen. </t>
        </r>
      </text>
    </comment>
  </commentList>
</comments>
</file>

<file path=xl/sharedStrings.xml><?xml version="1.0" encoding="utf-8"?>
<sst xmlns="http://schemas.openxmlformats.org/spreadsheetml/2006/main" count="214" uniqueCount="175">
  <si>
    <t>Andre apoteker</t>
  </si>
  <si>
    <t>I alt</t>
  </si>
  <si>
    <t>Dækningsbidrag</t>
  </si>
  <si>
    <t>Lønudgifter</t>
  </si>
  <si>
    <t>Husleje</t>
  </si>
  <si>
    <t>Tab på udestående fordringer</t>
  </si>
  <si>
    <t>Indtjeningsbidrag</t>
  </si>
  <si>
    <t>Forrentning</t>
  </si>
  <si>
    <t>Varelager</t>
  </si>
  <si>
    <t>Udestående fordringer</t>
  </si>
  <si>
    <t xml:space="preserve">Overskud </t>
  </si>
  <si>
    <t xml:space="preserve">Vedligeholdelse </t>
  </si>
  <si>
    <t>Forsikringer</t>
  </si>
  <si>
    <t>Energi</t>
  </si>
  <si>
    <t>Bilag 1</t>
  </si>
  <si>
    <t>Egne kunder</t>
  </si>
  <si>
    <t>Apotekerens underskrift</t>
  </si>
  <si>
    <t>Antal ansatte</t>
  </si>
  <si>
    <t>i gennemsnit</t>
  </si>
  <si>
    <t>Elever</t>
  </si>
  <si>
    <t>Øvrigt personale</t>
  </si>
  <si>
    <t>Bilag 2</t>
  </si>
  <si>
    <t>Kørsel</t>
  </si>
  <si>
    <t>Takster, bøger og blade</t>
  </si>
  <si>
    <t>Porto og kontorrekvisitter</t>
  </si>
  <si>
    <t>Telefon og telelinier</t>
  </si>
  <si>
    <t>Rengøring</t>
  </si>
  <si>
    <t>Arbejdstøj</t>
  </si>
  <si>
    <t>Traktement af personale</t>
  </si>
  <si>
    <t>Repræsentation</t>
  </si>
  <si>
    <t>Revisorhonorar</t>
  </si>
  <si>
    <t>Eksternt edb-bogholderi</t>
  </si>
  <si>
    <t>Edb-software</t>
  </si>
  <si>
    <t>Leje af materiel</t>
  </si>
  <si>
    <t>Varelageropgørelse</t>
  </si>
  <si>
    <t>Bilag 3</t>
  </si>
  <si>
    <t>Småinventar, utensiler, udstyr</t>
  </si>
  <si>
    <t>Specifikation af omsætning</t>
  </si>
  <si>
    <t>Samlet omsætning</t>
  </si>
  <si>
    <t xml:space="preserve">+ Inventaranskaffelser i årets løb </t>
  </si>
  <si>
    <t>+ Fortjeneste ved salg af inventar</t>
  </si>
  <si>
    <r>
      <t>¸</t>
    </r>
    <r>
      <rPr>
        <sz val="10"/>
        <rFont val="Univers"/>
        <family val="2"/>
      </rPr>
      <t xml:space="preserve"> Tab ved salg/kassation af inventar</t>
    </r>
  </si>
  <si>
    <r>
      <t>¸</t>
    </r>
    <r>
      <rPr>
        <sz val="10"/>
        <rFont val="Univers"/>
        <family val="2"/>
      </rPr>
      <t xml:space="preserve"> Salg af inventar</t>
    </r>
  </si>
  <si>
    <t>Inventar til forrentning</t>
  </si>
  <si>
    <t>Edb-udstyr</t>
  </si>
  <si>
    <t>+ Anskaffelser i årets løb af edb-udstyr</t>
  </si>
  <si>
    <r>
      <t>¸</t>
    </r>
    <r>
      <rPr>
        <sz val="10"/>
        <rFont val="Univers"/>
        <family val="2"/>
      </rPr>
      <t xml:space="preserve"> Afskrivning</t>
    </r>
  </si>
  <si>
    <t>+ Fortjeneste ved salg af edb-udstyr</t>
  </si>
  <si>
    <r>
      <t>¸</t>
    </r>
    <r>
      <rPr>
        <sz val="10"/>
        <rFont val="Univers"/>
        <family val="2"/>
      </rPr>
      <t xml:space="preserve"> Tab ved salg/kassation af edb-udstyr</t>
    </r>
  </si>
  <si>
    <r>
      <t>¸</t>
    </r>
    <r>
      <rPr>
        <sz val="10"/>
        <rFont val="Univers"/>
        <family val="2"/>
      </rPr>
      <t xml:space="preserve"> Salg af edb-udstyr</t>
    </r>
  </si>
  <si>
    <t>Edb-udstyr til forrentning</t>
  </si>
  <si>
    <t>Indretning</t>
  </si>
  <si>
    <t>+ Indretningsudgifter i årets løb</t>
  </si>
  <si>
    <t>Indretning til forrentning</t>
  </si>
  <si>
    <t>Varelager til forrentning</t>
  </si>
  <si>
    <t>Inventar</t>
  </si>
  <si>
    <t>Beregningsgrundlag vedr. pakkefunktion</t>
  </si>
  <si>
    <t>Beregnet sektorafgift vedr. pakkefunktion</t>
  </si>
  <si>
    <t>- Tab på udestående fordringer</t>
  </si>
  <si>
    <t>Lønudgift</t>
  </si>
  <si>
    <t>Varevogn(e)</t>
  </si>
  <si>
    <t>Kapital vedr. lejede lokaler</t>
  </si>
  <si>
    <t>Afskrivning</t>
  </si>
  <si>
    <t>Leverandørkreditter til forrentning</t>
  </si>
  <si>
    <t>Dosisdispenserede lægemidler m.v.</t>
  </si>
  <si>
    <t>Dosispakningsgebyrer, omsætning</t>
  </si>
  <si>
    <t>Dosispakningsgebyrer, antal</t>
  </si>
  <si>
    <t>Omsætning af dosispakningsgebyrer</t>
  </si>
  <si>
    <r>
      <t>¸</t>
    </r>
    <r>
      <rPr>
        <sz val="10"/>
        <rFont val="Univers"/>
        <family val="2"/>
      </rPr>
      <t xml:space="preserve"> Tab ved salg/kassation af varevogne</t>
    </r>
  </si>
  <si>
    <t>+ Fortjeneste ved salg af varevogne</t>
  </si>
  <si>
    <t>Udestående fordringer til forrentning</t>
  </si>
  <si>
    <r>
      <t>¸</t>
    </r>
    <r>
      <rPr>
        <sz val="10"/>
        <rFont val="Univers"/>
        <family val="2"/>
      </rPr>
      <t xml:space="preserve"> Salg af varevogne</t>
    </r>
  </si>
  <si>
    <t>Varevogne til forrentning</t>
  </si>
  <si>
    <t>*)   Overføres til forsiden</t>
  </si>
  <si>
    <t>Opgørelse af sektorafgifter</t>
  </si>
  <si>
    <t>Farmaceuter **) ***)</t>
  </si>
  <si>
    <t>Farmakonomer ***)</t>
  </si>
  <si>
    <t>Dosispakkemaskine</t>
  </si>
  <si>
    <t>Vareforbrug</t>
  </si>
  <si>
    <t>Varelager primo</t>
  </si>
  <si>
    <t>Statusoplysninger</t>
  </si>
  <si>
    <t>1. Inventar</t>
  </si>
  <si>
    <t>2. Dosispakkemaskine</t>
  </si>
  <si>
    <t xml:space="preserve">+ Anskaffelser i årets løb </t>
  </si>
  <si>
    <t>+ Fortjeneste ved salg af dosispakkemaskine</t>
  </si>
  <si>
    <t>Dosispakkemaskine til forrentning</t>
  </si>
  <si>
    <t>3.Edb-udstyr</t>
  </si>
  <si>
    <t>4. Indretning</t>
  </si>
  <si>
    <t>5. Varelager</t>
  </si>
  <si>
    <t>6. Leverandørkreditter</t>
  </si>
  <si>
    <t>8. Udestående fordringer</t>
  </si>
  <si>
    <t>Gennemsnitlige fordringer til forrentning</t>
  </si>
  <si>
    <r>
      <t>¸</t>
    </r>
    <r>
      <rPr>
        <sz val="10"/>
        <rFont val="Univers"/>
        <family val="2"/>
      </rPr>
      <t xml:space="preserve"> Tab ved salg/kassation af dosispakkemaskine</t>
    </r>
  </si>
  <si>
    <t>Arbejdsmiljøafgift</t>
  </si>
  <si>
    <t>Beløb</t>
  </si>
  <si>
    <t>Inventar pr. 31.12</t>
  </si>
  <si>
    <t>Dosispakkemaskine pr. 1.1</t>
  </si>
  <si>
    <t>Dosispakkemaskine pr. 31.12</t>
  </si>
  <si>
    <t>Edb-udstyr pr. 1.1</t>
  </si>
  <si>
    <t>Edb-udstyr pr. 31.12</t>
  </si>
  <si>
    <t xml:space="preserve">Indretning pr. 1.1   </t>
  </si>
  <si>
    <t>Indretning pr. 31.12</t>
  </si>
  <si>
    <t>Varelager pr. 1.1</t>
  </si>
  <si>
    <t>Varelager pr. 31.12</t>
  </si>
  <si>
    <t>Varevogne pr. 1.1</t>
  </si>
  <si>
    <t>+ Anskaffelser af varevogne i årets løb</t>
  </si>
  <si>
    <t>Varevogne pr. 31.12</t>
  </si>
  <si>
    <t>- Varelager pr. 31.12</t>
  </si>
  <si>
    <t>i alt</t>
  </si>
  <si>
    <t>**) Heri medtages også apotekerens deltagelse i funktionen. Der anvendes lønafgiftssats som for farmaceuter.</t>
  </si>
  <si>
    <t>I alt**</t>
  </si>
  <si>
    <t>** Overføres til forsiden</t>
  </si>
  <si>
    <t>I alt***</t>
  </si>
  <si>
    <t>*** Overføres til forsiden</t>
  </si>
  <si>
    <t>Udestående fordringer primo</t>
  </si>
  <si>
    <t>Udestående fordringer ultimo</t>
  </si>
  <si>
    <t>- Omkostningsbegrundede rabatter</t>
  </si>
  <si>
    <t>+ Varekøb, før fradrag af rabatter og tillæg af gebyrer</t>
  </si>
  <si>
    <t>- Leverandørrabatter på frihandelsvarer</t>
  </si>
  <si>
    <t>Vareforbrug, efter fradrag af rabatter og tillæg af gebyrer</t>
  </si>
  <si>
    <t>Andre driftsudgifter/driftsindtægter</t>
  </si>
  <si>
    <t>Udgifter</t>
  </si>
  <si>
    <t>Indtægter</t>
  </si>
  <si>
    <t>Porto ved medicinudbringning</t>
  </si>
  <si>
    <t>Undervisning, kurser og kongresser</t>
  </si>
  <si>
    <t>Diverse udgifter og indtægter</t>
  </si>
  <si>
    <t>Markedsføring</t>
  </si>
  <si>
    <t>+ Gebyrer</t>
  </si>
  <si>
    <t>7. Varevogne</t>
  </si>
  <si>
    <t>Andre driftsindtægter **</t>
  </si>
  <si>
    <t>Andre driftsudgifter **</t>
  </si>
  <si>
    <t>Forrentning ***</t>
  </si>
  <si>
    <t>Afskrivninger ***</t>
  </si>
  <si>
    <t>Sektorafgift, samlet *</t>
  </si>
  <si>
    <t>Bruttoomsætning *</t>
  </si>
  <si>
    <t>Vareforbrug *</t>
  </si>
  <si>
    <t>Lønudgifter *</t>
  </si>
  <si>
    <t>*</t>
  </si>
  <si>
    <r>
      <t xml:space="preserve"> Forrentning i alt*** </t>
    </r>
    <r>
      <rPr>
        <vertAlign val="superscript"/>
        <sz val="10"/>
        <rFont val="Arial"/>
        <family val="2"/>
      </rPr>
      <t xml:space="preserve"> </t>
    </r>
  </si>
  <si>
    <t>Parametre</t>
  </si>
  <si>
    <t>Sektorafgift</t>
  </si>
  <si>
    <t>Dosisekspeditionsgebyrer</t>
  </si>
  <si>
    <t>Schengen</t>
  </si>
  <si>
    <t>Henstandsordningsafgift</t>
  </si>
  <si>
    <t>Pensionsbidrag</t>
  </si>
  <si>
    <t>Ekstraordinære tilskud</t>
  </si>
  <si>
    <t>Administration</t>
  </si>
  <si>
    <t>Uddannelse</t>
  </si>
  <si>
    <t>Vagt</t>
  </si>
  <si>
    <t>Farmakonomelev</t>
  </si>
  <si>
    <t>%</t>
  </si>
  <si>
    <t>Forrentningssats 2</t>
  </si>
  <si>
    <t>Forrentningssats 1</t>
  </si>
  <si>
    <t>**</t>
  </si>
  <si>
    <t>***</t>
  </si>
  <si>
    <t>Apoteksnavn:</t>
  </si>
  <si>
    <t>Nr.</t>
  </si>
  <si>
    <t>Dato</t>
  </si>
  <si>
    <t>Afgift vedr. filialgodtgørelse</t>
  </si>
  <si>
    <t>Afgift vedr. apoteksudsalgsgodtgørelse</t>
  </si>
  <si>
    <t>Afgift vedr. kvalitetssikring</t>
  </si>
  <si>
    <t xml:space="preserve">      *) Overført fra bilag 1</t>
  </si>
  <si>
    <t xml:space="preserve">    **) Overført fra bilag 2</t>
  </si>
  <si>
    <t xml:space="preserve">  ***) Overført fra bilag 3</t>
  </si>
  <si>
    <t>Leverandørkreditter</t>
  </si>
  <si>
    <t>Inventar pr. 1.1</t>
  </si>
  <si>
    <t>x</t>
  </si>
  <si>
    <t>***) Som lønafgiftssats benyttes den reelle lønudgift fastsat af apotekeren.</t>
  </si>
  <si>
    <t>Compliancesamtaleafgift</t>
  </si>
  <si>
    <t>Genordinationsafgift</t>
  </si>
  <si>
    <t>Særskilt apoteksregnskab for apoteker med etableret dosispakkefunktion for året 2023</t>
  </si>
  <si>
    <t>Særskilt apoteksregnskab for apoteker med etableret dosispakkefunktion for 2023</t>
  </si>
  <si>
    <r>
      <t xml:space="preserve"> Forrentning 2,95 %</t>
    </r>
    <r>
      <rPr>
        <vertAlign val="superscript"/>
        <sz val="10"/>
        <rFont val="Arial"/>
        <family val="2"/>
      </rPr>
      <t xml:space="preserve"> </t>
    </r>
  </si>
  <si>
    <r>
      <t>Forrentning 6,50 %</t>
    </r>
    <r>
      <rPr>
        <vertAlign val="superscript"/>
        <sz val="10"/>
        <rFont val="Arial"/>
        <family val="2"/>
      </rPr>
      <t xml:space="preserve"> </t>
    </r>
  </si>
  <si>
    <t>Der henvises til MitID-signering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</si>
</sst>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(* #,##0.00_);_(* \(#,##0.00\);_(* &quot;-&quot;??_);_(@_)"/>
    <numFmt numFmtId="165" formatCode="#,##0.0"/>
    <numFmt numFmtId="166" formatCode="#,##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Univers"/>
      <family val="2"/>
    </font>
    <font>
      <sz val="10"/>
      <name val="Univers"/>
      <family val="2"/>
    </font>
    <font>
      <vertAlign val="superscript"/>
      <sz val="10"/>
      <name val="Univers"/>
      <family val="2"/>
    </font>
    <font>
      <sz val="10"/>
      <name val="Symbol"/>
      <family val="1"/>
    </font>
    <font>
      <sz val="4"/>
      <name val="Univers"/>
      <family val="2"/>
    </font>
    <font>
      <sz val="8"/>
      <name val="Univers"/>
      <family val="2"/>
    </font>
    <font>
      <b/>
      <sz val="10"/>
      <name val="Univers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Univers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0" borderId="3" applyNumberFormat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Border="1" applyAlignment="1" quotePrefix="1">
      <alignment vertical="top" wrapText="1"/>
    </xf>
    <xf numFmtId="0" fontId="9" fillId="0" borderId="10" xfId="0" applyFont="1" applyBorder="1" applyAlignment="1" quotePrefix="1">
      <alignment vertical="top" wrapText="1"/>
    </xf>
    <xf numFmtId="0" fontId="9" fillId="0" borderId="10" xfId="0" applyFont="1" applyBorder="1" applyAlignment="1" quotePrefix="1">
      <alignment horizontal="left" vertical="top" wrapText="1"/>
    </xf>
    <xf numFmtId="0" fontId="8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0" fontId="9" fillId="0" borderId="12" xfId="0" applyFont="1" applyBorder="1" applyAlignment="1" quotePrefix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1" fillId="0" borderId="10" xfId="0" applyFont="1" applyBorder="1" applyAlignment="1" quotePrefix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9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 quotePrefix="1">
      <alignment horizontal="left" vertical="top" wrapText="1"/>
    </xf>
    <xf numFmtId="0" fontId="15" fillId="0" borderId="0" xfId="50" applyFont="1" applyBorder="1" applyProtection="1">
      <alignment/>
      <protection hidden="1"/>
    </xf>
    <xf numFmtId="0" fontId="16" fillId="0" borderId="0" xfId="50" applyBorder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9" fillId="0" borderId="12" xfId="0" applyFont="1" applyBorder="1" applyAlignment="1">
      <alignment horizontal="left"/>
    </xf>
    <xf numFmtId="3" fontId="9" fillId="0" borderId="14" xfId="0" applyNumberFormat="1" applyFont="1" applyBorder="1" applyAlignment="1">
      <alignment vertical="top" wrapText="1"/>
    </xf>
    <xf numFmtId="3" fontId="10" fillId="0" borderId="15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3" fontId="10" fillId="0" borderId="16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 wrapText="1"/>
    </xf>
    <xf numFmtId="3" fontId="0" fillId="0" borderId="14" xfId="0" applyNumberFormat="1" applyFont="1" applyBorder="1" applyAlignment="1" quotePrefix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3" fontId="9" fillId="0" borderId="15" xfId="0" applyNumberFormat="1" applyFont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0" fillId="33" borderId="14" xfId="0" applyNumberFormat="1" applyFont="1" applyFill="1" applyBorder="1" applyAlignment="1" applyProtection="1">
      <alignment horizontal="right"/>
      <protection locked="0"/>
    </xf>
    <xf numFmtId="3" fontId="0" fillId="33" borderId="11" xfId="0" applyNumberFormat="1" applyFont="1" applyFill="1" applyBorder="1" applyAlignment="1" applyProtection="1">
      <alignment horizontal="right" vertical="top" wrapText="1"/>
      <protection locked="0"/>
    </xf>
    <xf numFmtId="3" fontId="19" fillId="33" borderId="11" xfId="0" applyNumberFormat="1" applyFont="1" applyFill="1" applyBorder="1" applyAlignment="1" applyProtection="1">
      <alignment horizontal="right" vertical="top" wrapText="1"/>
      <protection locked="0"/>
    </xf>
    <xf numFmtId="3" fontId="0" fillId="33" borderId="11" xfId="0" applyNumberFormat="1" applyFont="1" applyFill="1" applyBorder="1" applyAlignment="1" applyProtection="1">
      <alignment vertical="top" wrapText="1"/>
      <protection locked="0"/>
    </xf>
    <xf numFmtId="3" fontId="9" fillId="33" borderId="11" xfId="0" applyNumberFormat="1" applyFont="1" applyFill="1" applyBorder="1" applyAlignment="1" applyProtection="1">
      <alignment horizontal="right" vertical="top" wrapText="1"/>
      <protection locked="0"/>
    </xf>
    <xf numFmtId="3" fontId="9" fillId="33" borderId="14" xfId="0" applyNumberFormat="1" applyFont="1" applyFill="1" applyBorder="1" applyAlignment="1" applyProtection="1">
      <alignment horizontal="right" vertical="top" wrapText="1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 vertical="top" wrapText="1"/>
      <protection locked="0"/>
    </xf>
    <xf numFmtId="3" fontId="0" fillId="34" borderId="11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0" fillId="0" borderId="20" xfId="0" applyNumberFormat="1" applyFont="1" applyBorder="1" applyAlignment="1" quotePrefix="1">
      <alignment horizontal="right" vertical="top" wrapText="1"/>
    </xf>
    <xf numFmtId="3" fontId="0" fillId="0" borderId="21" xfId="0" applyNumberFormat="1" applyFont="1" applyBorder="1" applyAlignment="1" quotePrefix="1">
      <alignment horizontal="right" vertical="top" wrapText="1"/>
    </xf>
    <xf numFmtId="3" fontId="0" fillId="33" borderId="22" xfId="0" applyNumberFormat="1" applyFont="1" applyFill="1" applyBorder="1" applyAlignment="1" applyProtection="1">
      <alignment horizontal="right" vertical="top" wrapText="1"/>
      <protection locked="0"/>
    </xf>
    <xf numFmtId="3" fontId="0" fillId="33" borderId="23" xfId="0" applyNumberFormat="1" applyFont="1" applyFill="1" applyBorder="1" applyAlignment="1" applyProtection="1">
      <alignment horizontal="right"/>
      <protection locked="0"/>
    </xf>
    <xf numFmtId="3" fontId="0" fillId="33" borderId="14" xfId="0" applyNumberFormat="1" applyFont="1" applyFill="1" applyBorder="1" applyAlignment="1" applyProtection="1">
      <alignment horizontal="right" vertical="top" wrapText="1"/>
      <protection locked="0"/>
    </xf>
    <xf numFmtId="3" fontId="0" fillId="33" borderId="2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4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quotePrefix="1">
      <alignment horizontal="left"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 horizontal="left"/>
    </xf>
    <xf numFmtId="3" fontId="0" fillId="0" borderId="12" xfId="0" applyNumberFormat="1" applyFont="1" applyBorder="1" applyAlignment="1">
      <alignment horizontal="left"/>
    </xf>
    <xf numFmtId="3" fontId="0" fillId="0" borderId="25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 vertical="top" wrapText="1"/>
    </xf>
    <xf numFmtId="3" fontId="0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 horizontal="center" vertical="top" wrapText="1"/>
    </xf>
    <xf numFmtId="3" fontId="9" fillId="0" borderId="12" xfId="0" applyNumberFormat="1" applyFont="1" applyBorder="1" applyAlignment="1" quotePrefix="1">
      <alignment horizontal="left" vertical="top" wrapText="1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12" xfId="0" applyNumberFormat="1" applyFont="1" applyBorder="1" applyAlignment="1">
      <alignment vertical="top" wrapText="1"/>
    </xf>
    <xf numFmtId="165" fontId="0" fillId="0" borderId="12" xfId="0" applyNumberFormat="1" applyFont="1" applyBorder="1" applyAlignment="1">
      <alignment horizontal="right" vertical="top" wrapText="1"/>
    </xf>
    <xf numFmtId="3" fontId="0" fillId="33" borderId="14" xfId="0" applyNumberFormat="1" applyFont="1" applyFill="1" applyBorder="1" applyAlignment="1" applyProtection="1">
      <alignment/>
      <protection locked="0"/>
    </xf>
    <xf numFmtId="3" fontId="0" fillId="33" borderId="14" xfId="0" applyNumberFormat="1" applyFont="1" applyFill="1" applyBorder="1" applyAlignment="1" applyProtection="1">
      <alignment horizontal="right"/>
      <protection locked="0"/>
    </xf>
    <xf numFmtId="165" fontId="0" fillId="33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3" fillId="0" borderId="0" xfId="0" applyFont="1" applyAlignment="1">
      <alignment/>
    </xf>
    <xf numFmtId="3" fontId="0" fillId="34" borderId="29" xfId="0" applyNumberFormat="1" applyFont="1" applyFill="1" applyBorder="1" applyAlignment="1">
      <alignment/>
    </xf>
    <xf numFmtId="3" fontId="3" fillId="34" borderId="0" xfId="46" applyNumberFormat="1" applyFont="1" applyFill="1" applyBorder="1" applyAlignment="1" quotePrefix="1">
      <alignment horizontal="left" vertical="top" wrapText="1"/>
    </xf>
    <xf numFmtId="0" fontId="0" fillId="34" borderId="0" xfId="0" applyFont="1" applyFill="1" applyAlignment="1">
      <alignment/>
    </xf>
    <xf numFmtId="3" fontId="0" fillId="34" borderId="29" xfId="0" applyNumberFormat="1" applyFont="1" applyFill="1" applyBorder="1" applyAlignment="1">
      <alignment/>
    </xf>
    <xf numFmtId="3" fontId="2" fillId="34" borderId="0" xfId="0" applyNumberFormat="1" applyFont="1" applyFill="1" applyBorder="1" applyAlignment="1" quotePrefix="1">
      <alignment horizontal="left" vertical="top" wrapText="1"/>
    </xf>
    <xf numFmtId="3" fontId="2" fillId="34" borderId="0" xfId="0" applyNumberFormat="1" applyFont="1" applyFill="1" applyBorder="1" applyAlignment="1">
      <alignment vertical="top" wrapText="1"/>
    </xf>
    <xf numFmtId="3" fontId="0" fillId="34" borderId="29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/>
      <protection locked="0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35" borderId="24" xfId="0" applyNumberFormat="1" applyFont="1" applyFill="1" applyBorder="1" applyAlignment="1">
      <alignment/>
    </xf>
    <xf numFmtId="3" fontId="0" fillId="33" borderId="24" xfId="0" applyNumberFormat="1" applyFont="1" applyFill="1" applyBorder="1" applyAlignment="1" applyProtection="1">
      <alignment/>
      <protection locked="0"/>
    </xf>
    <xf numFmtId="3" fontId="0" fillId="35" borderId="21" xfId="0" applyNumberFormat="1" applyFont="1" applyFill="1" applyBorder="1" applyAlignment="1">
      <alignment/>
    </xf>
    <xf numFmtId="0" fontId="0" fillId="0" borderId="18" xfId="0" applyFont="1" applyBorder="1" applyAlignment="1" quotePrefix="1">
      <alignment horizontal="left" vertical="top" wrapText="1"/>
    </xf>
    <xf numFmtId="0" fontId="0" fillId="35" borderId="18" xfId="0" applyFont="1" applyFill="1" applyBorder="1" applyAlignment="1">
      <alignment vertical="top" wrapText="1"/>
    </xf>
    <xf numFmtId="0" fontId="0" fillId="35" borderId="19" xfId="0" applyFont="1" applyFill="1" applyBorder="1" applyAlignment="1">
      <alignment vertical="top" wrapText="1"/>
    </xf>
    <xf numFmtId="0" fontId="25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24" fillId="0" borderId="0" xfId="0" applyFont="1" applyBorder="1" applyAlignment="1" quotePrefix="1">
      <alignment vertical="top" wrapText="1"/>
    </xf>
    <xf numFmtId="3" fontId="0" fillId="0" borderId="11" xfId="0" applyNumberFormat="1" applyFont="1" applyFill="1" applyBorder="1" applyAlignment="1" applyProtection="1">
      <alignment vertical="top" wrapText="1"/>
      <protection/>
    </xf>
    <xf numFmtId="3" fontId="20" fillId="33" borderId="11" xfId="0" applyNumberFormat="1" applyFont="1" applyFill="1" applyBorder="1" applyAlignment="1" applyProtection="1">
      <alignment horizontal="right" vertical="top" wrapText="1"/>
      <protection locked="0"/>
    </xf>
    <xf numFmtId="3" fontId="17" fillId="0" borderId="0" xfId="0" applyNumberFormat="1" applyFont="1" applyAlignment="1">
      <alignment/>
    </xf>
    <xf numFmtId="0" fontId="17" fillId="0" borderId="0" xfId="0" applyFont="1" applyAlignment="1" quotePrefix="1">
      <alignment horizontal="left"/>
    </xf>
    <xf numFmtId="0" fontId="17" fillId="0" borderId="0" xfId="0" applyFont="1" applyFill="1" applyAlignment="1">
      <alignment/>
    </xf>
    <xf numFmtId="0" fontId="8" fillId="0" borderId="0" xfId="0" applyFont="1" applyAlignment="1" quotePrefix="1">
      <alignment horizontal="left" vertical="top" wrapText="1"/>
    </xf>
    <xf numFmtId="0" fontId="14" fillId="0" borderId="0" xfId="0" applyFont="1" applyAlignment="1">
      <alignment/>
    </xf>
    <xf numFmtId="0" fontId="17" fillId="0" borderId="0" xfId="0" applyFont="1" applyFill="1" applyAlignment="1" quotePrefix="1">
      <alignment horizontal="left"/>
    </xf>
    <xf numFmtId="0" fontId="0" fillId="36" borderId="0" xfId="0" applyFill="1" applyAlignment="1">
      <alignment/>
    </xf>
    <xf numFmtId="4" fontId="60" fillId="36" borderId="0" xfId="0" applyNumberFormat="1" applyFont="1" applyFill="1" applyAlignment="1">
      <alignment/>
    </xf>
    <xf numFmtId="0" fontId="0" fillId="33" borderId="14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 applyProtection="1">
      <alignment/>
      <protection/>
    </xf>
    <xf numFmtId="0" fontId="17" fillId="0" borderId="14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4" fontId="17" fillId="0" borderId="0" xfId="0" applyNumberFormat="1" applyFont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6" fontId="17" fillId="37" borderId="14" xfId="0" applyNumberFormat="1" applyFont="1" applyFill="1" applyBorder="1" applyAlignment="1" applyProtection="1">
      <alignment/>
      <protection/>
    </xf>
    <xf numFmtId="166" fontId="17" fillId="37" borderId="14" xfId="0" applyNumberFormat="1" applyFont="1" applyFill="1" applyBorder="1" applyAlignment="1">
      <alignment/>
    </xf>
    <xf numFmtId="0" fontId="24" fillId="0" borderId="10" xfId="0" applyFont="1" applyBorder="1" applyAlignment="1" quotePrefix="1">
      <alignment horizontal="center" vertical="top" wrapText="1"/>
    </xf>
    <xf numFmtId="0" fontId="24" fillId="0" borderId="30" xfId="0" applyFont="1" applyBorder="1" applyAlignment="1" quotePrefix="1">
      <alignment horizontal="center" vertical="top" wrapText="1"/>
    </xf>
    <xf numFmtId="0" fontId="24" fillId="0" borderId="13" xfId="0" applyFont="1" applyBorder="1" applyAlignment="1" quotePrefix="1">
      <alignment horizontal="center" vertical="top" wrapText="1"/>
    </xf>
    <xf numFmtId="0" fontId="24" fillId="0" borderId="27" xfId="0" applyFont="1" applyBorder="1" applyAlignment="1" quotePrefix="1">
      <alignment horizontal="center" vertical="top" wrapText="1"/>
    </xf>
    <xf numFmtId="0" fontId="6" fillId="0" borderId="0" xfId="0" applyFont="1" applyAlignment="1" quotePrefix="1">
      <alignment horizontal="left" vertical="top" wrapText="1"/>
    </xf>
    <xf numFmtId="3" fontId="8" fillId="0" borderId="0" xfId="0" applyNumberFormat="1" applyFont="1" applyBorder="1" applyAlignment="1">
      <alignment vertical="top" wrapText="1"/>
    </xf>
    <xf numFmtId="3" fontId="8" fillId="0" borderId="26" xfId="0" applyNumberFormat="1" applyFont="1" applyBorder="1" applyAlignment="1">
      <alignment vertical="top" wrapText="1"/>
    </xf>
    <xf numFmtId="3" fontId="17" fillId="0" borderId="0" xfId="0" applyNumberFormat="1" applyFont="1" applyFill="1" applyBorder="1" applyAlignment="1" quotePrefix="1">
      <alignment horizontal="left" vertical="top" wrapText="1"/>
    </xf>
    <xf numFmtId="3" fontId="1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 quotePrefix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Normal_ELAAR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2"/>
  <sheetViews>
    <sheetView showGridLines="0" tabSelected="1" zoomScalePageLayoutView="0" workbookViewId="0" topLeftCell="B20">
      <selection activeCell="H29" sqref="H29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6.140625" style="0" customWidth="1"/>
    <col min="4" max="4" width="7.421875" style="0" customWidth="1"/>
    <col min="5" max="5" width="13.00390625" style="0" customWidth="1"/>
  </cols>
  <sheetData>
    <row r="1" ht="3.75" customHeight="1"/>
    <row r="2" spans="2:3" ht="17.25" customHeight="1">
      <c r="B2" s="160" t="s">
        <v>170</v>
      </c>
      <c r="C2" s="161"/>
    </row>
    <row r="3" spans="2:5" ht="24.75" customHeight="1">
      <c r="B3" s="162"/>
      <c r="C3" s="163"/>
      <c r="D3" s="43"/>
      <c r="E3" s="43"/>
    </row>
    <row r="4" spans="2:5" ht="14.25" customHeight="1">
      <c r="B4" s="138"/>
      <c r="C4" s="138"/>
      <c r="D4" s="125"/>
      <c r="E4" s="125"/>
    </row>
    <row r="5" spans="2:5" ht="15.75" customHeight="1">
      <c r="B5" s="125" t="s">
        <v>155</v>
      </c>
      <c r="C5" s="114" t="s">
        <v>156</v>
      </c>
      <c r="D5" s="114"/>
      <c r="E5" s="114"/>
    </row>
    <row r="6" spans="2:5" ht="15.75" customHeight="1">
      <c r="B6" s="126" t="s">
        <v>166</v>
      </c>
      <c r="C6" s="126" t="s">
        <v>166</v>
      </c>
      <c r="D6" s="31"/>
      <c r="E6" s="31"/>
    </row>
    <row r="7" spans="2:5" ht="10.5" customHeight="1">
      <c r="B7" s="41"/>
      <c r="C7" s="42"/>
      <c r="D7" s="42"/>
      <c r="E7" s="42"/>
    </row>
    <row r="8" spans="2:5" ht="8.25" customHeight="1" thickBot="1">
      <c r="B8" s="41"/>
      <c r="C8" s="41"/>
      <c r="D8" s="41"/>
      <c r="E8" s="41"/>
    </row>
    <row r="9" spans="2:6" ht="12.75" thickTop="1">
      <c r="B9" s="46" t="s">
        <v>134</v>
      </c>
      <c r="C9" s="128">
        <f>'Bilag 1'!E11</f>
        <v>0</v>
      </c>
      <c r="D9" s="116" t="s">
        <v>137</v>
      </c>
      <c r="E9" s="117"/>
      <c r="F9" s="118"/>
    </row>
    <row r="10" spans="2:6" ht="12.75">
      <c r="B10" s="133" t="s">
        <v>135</v>
      </c>
      <c r="C10" s="129">
        <f>'Bilag 1'!E33</f>
        <v>0</v>
      </c>
      <c r="D10" s="119" t="s">
        <v>137</v>
      </c>
      <c r="E10" s="120"/>
      <c r="F10" s="118"/>
    </row>
    <row r="11" spans="2:6" ht="12.75">
      <c r="B11" s="134" t="s">
        <v>2</v>
      </c>
      <c r="C11" s="130">
        <f>C9-C10</f>
        <v>0</v>
      </c>
      <c r="D11" s="119"/>
      <c r="E11" s="121"/>
      <c r="F11" s="118"/>
    </row>
    <row r="12" spans="2:6" ht="12.75">
      <c r="B12" s="47" t="s">
        <v>136</v>
      </c>
      <c r="C12" s="129">
        <f>'Bilag 1'!E44</f>
        <v>0</v>
      </c>
      <c r="D12" s="122" t="s">
        <v>137</v>
      </c>
      <c r="E12" s="121"/>
      <c r="F12" s="118"/>
    </row>
    <row r="13" spans="2:6" ht="12.75">
      <c r="B13" s="133" t="s">
        <v>133</v>
      </c>
      <c r="C13" s="129">
        <f>'Bilag 1'!E22</f>
        <v>0</v>
      </c>
      <c r="D13" s="122" t="s">
        <v>137</v>
      </c>
      <c r="E13" s="121"/>
      <c r="F13" s="118"/>
    </row>
    <row r="14" spans="2:6" ht="12.75">
      <c r="B14" s="47" t="s">
        <v>4</v>
      </c>
      <c r="C14" s="131">
        <v>0</v>
      </c>
      <c r="D14" s="119"/>
      <c r="E14" s="121"/>
      <c r="F14" s="118"/>
    </row>
    <row r="15" spans="2:6" ht="12.75">
      <c r="B15" s="47" t="s">
        <v>13</v>
      </c>
      <c r="C15" s="131">
        <v>0</v>
      </c>
      <c r="D15" s="119"/>
      <c r="E15" s="121"/>
      <c r="F15" s="118"/>
    </row>
    <row r="16" spans="2:6" ht="12.75">
      <c r="B16" s="47" t="s">
        <v>11</v>
      </c>
      <c r="C16" s="131">
        <v>0</v>
      </c>
      <c r="D16" s="119"/>
      <c r="E16" s="121"/>
      <c r="F16" s="118"/>
    </row>
    <row r="17" spans="2:6" ht="12.75">
      <c r="B17" s="47" t="s">
        <v>12</v>
      </c>
      <c r="C17" s="131">
        <v>0</v>
      </c>
      <c r="D17" s="119"/>
      <c r="E17" s="121"/>
      <c r="F17" s="118"/>
    </row>
    <row r="18" spans="2:6" ht="12.75">
      <c r="B18" s="47" t="s">
        <v>5</v>
      </c>
      <c r="C18" s="131">
        <v>0</v>
      </c>
      <c r="D18" s="119"/>
      <c r="E18" s="121"/>
      <c r="F18" s="118"/>
    </row>
    <row r="19" spans="2:6" ht="12.75">
      <c r="B19" s="47" t="s">
        <v>129</v>
      </c>
      <c r="C19" s="129">
        <f>'Bilag 2'!D27</f>
        <v>0</v>
      </c>
      <c r="D19" s="122" t="s">
        <v>153</v>
      </c>
      <c r="E19" s="121"/>
      <c r="F19" s="118"/>
    </row>
    <row r="20" spans="2:6" ht="12.75">
      <c r="B20" s="47" t="s">
        <v>130</v>
      </c>
      <c r="C20" s="129">
        <f>'Bilag 2'!C27</f>
        <v>0</v>
      </c>
      <c r="D20" s="122" t="s">
        <v>153</v>
      </c>
      <c r="E20" s="121"/>
      <c r="F20" s="118"/>
    </row>
    <row r="21" spans="2:6" ht="12.75">
      <c r="B21" s="134" t="s">
        <v>6</v>
      </c>
      <c r="C21" s="130">
        <f>C11-C12-C13-C14-C15-C16-C17-C18+C19-C20</f>
        <v>0</v>
      </c>
      <c r="D21" s="119"/>
      <c r="E21" s="121"/>
      <c r="F21" s="118"/>
    </row>
    <row r="22" spans="2:6" ht="12.75">
      <c r="B22" s="47" t="s">
        <v>131</v>
      </c>
      <c r="C22" s="129">
        <f>'Bilag 3'!C25</f>
        <v>0</v>
      </c>
      <c r="D22" s="119" t="s">
        <v>154</v>
      </c>
      <c r="E22" s="121"/>
      <c r="F22" s="118"/>
    </row>
    <row r="23" spans="2:6" ht="12.75">
      <c r="B23" s="47" t="s">
        <v>132</v>
      </c>
      <c r="C23" s="129">
        <f>'Bilag 3'!C33</f>
        <v>0</v>
      </c>
      <c r="D23" s="119" t="s">
        <v>154</v>
      </c>
      <c r="E23" s="121"/>
      <c r="F23" s="118"/>
    </row>
    <row r="24" spans="2:6" ht="13.5" thickBot="1">
      <c r="B24" s="135" t="s">
        <v>10</v>
      </c>
      <c r="C24" s="132">
        <f>C21-C22-C23</f>
        <v>0</v>
      </c>
      <c r="D24" s="119"/>
      <c r="E24" s="121"/>
      <c r="F24" s="118"/>
    </row>
    <row r="25" spans="4:6" ht="12.75" thickTop="1">
      <c r="D25" s="118"/>
      <c r="E25" s="118"/>
      <c r="F25" s="118"/>
    </row>
    <row r="26" spans="2:6" ht="12">
      <c r="B26" s="123" t="s">
        <v>161</v>
      </c>
      <c r="D26" s="118"/>
      <c r="E26" s="118"/>
      <c r="F26" s="118"/>
    </row>
    <row r="27" ht="12">
      <c r="B27" s="123" t="s">
        <v>162</v>
      </c>
    </row>
    <row r="28" ht="12">
      <c r="B28" s="123" t="s">
        <v>163</v>
      </c>
    </row>
    <row r="29" ht="9.75" customHeight="1">
      <c r="B29" s="1"/>
    </row>
    <row r="30" ht="12.75" hidden="1">
      <c r="B30" s="1"/>
    </row>
    <row r="31" ht="12.75" hidden="1">
      <c r="B31" s="1"/>
    </row>
    <row r="32" ht="12.75" hidden="1">
      <c r="B32" s="1"/>
    </row>
    <row r="33" ht="12.75" hidden="1">
      <c r="B33" s="1"/>
    </row>
    <row r="34" ht="12.75">
      <c r="B34" s="1"/>
    </row>
    <row r="35" spans="2:3" ht="12.75">
      <c r="B35" s="149" t="s">
        <v>174</v>
      </c>
      <c r="C35" s="127"/>
    </row>
    <row r="36" spans="2:5" ht="15">
      <c r="B36" s="124" t="s">
        <v>16</v>
      </c>
      <c r="C36" s="124" t="s">
        <v>157</v>
      </c>
      <c r="E36" s="4"/>
    </row>
    <row r="37" ht="12.75" hidden="1">
      <c r="B37" s="1"/>
    </row>
    <row r="38" ht="12.75" hidden="1">
      <c r="B38" s="1"/>
    </row>
    <row r="40" spans="2:4" ht="12">
      <c r="B40" s="136" t="s">
        <v>139</v>
      </c>
      <c r="C40" s="137"/>
      <c r="D40" s="123"/>
    </row>
    <row r="41" spans="2:4" ht="12">
      <c r="B41" s="151" t="s">
        <v>140</v>
      </c>
      <c r="C41" s="155">
        <f>SUM(C45:C59)</f>
        <v>1.337</v>
      </c>
      <c r="D41" s="151" t="s">
        <v>150</v>
      </c>
    </row>
    <row r="42" spans="2:4" ht="12">
      <c r="B42" s="151" t="s">
        <v>152</v>
      </c>
      <c r="C42" s="156">
        <v>6.5</v>
      </c>
      <c r="D42" s="151" t="s">
        <v>150</v>
      </c>
    </row>
    <row r="43" spans="2:4" ht="12">
      <c r="B43" s="151" t="s">
        <v>151</v>
      </c>
      <c r="C43" s="157">
        <v>2.95</v>
      </c>
      <c r="D43" s="151" t="s">
        <v>150</v>
      </c>
    </row>
    <row r="44" spans="2:4" ht="12">
      <c r="B44" s="26"/>
      <c r="C44" s="26"/>
      <c r="D44" s="26"/>
    </row>
    <row r="45" spans="2:9" ht="12">
      <c r="B45" s="152" t="s">
        <v>141</v>
      </c>
      <c r="C45" s="158">
        <v>0</v>
      </c>
      <c r="D45" s="113"/>
      <c r="E45" s="147"/>
      <c r="F45" s="147"/>
      <c r="G45" s="147"/>
      <c r="H45" s="147"/>
      <c r="I45" s="147"/>
    </row>
    <row r="46" spans="2:4" ht="12">
      <c r="B46" s="152"/>
      <c r="C46" s="158"/>
      <c r="D46" s="113"/>
    </row>
    <row r="47" spans="2:4" ht="12">
      <c r="B47" s="152" t="s">
        <v>142</v>
      </c>
      <c r="C47" s="158">
        <v>0</v>
      </c>
      <c r="D47" s="113"/>
    </row>
    <row r="48" spans="2:4" ht="12">
      <c r="B48" s="152" t="s">
        <v>143</v>
      </c>
      <c r="C48" s="158">
        <v>0</v>
      </c>
      <c r="D48" s="113"/>
    </row>
    <row r="49" spans="2:4" ht="12">
      <c r="B49" s="153" t="s">
        <v>144</v>
      </c>
      <c r="C49" s="158">
        <v>1.184</v>
      </c>
      <c r="D49" s="26"/>
    </row>
    <row r="50" spans="2:4" ht="12">
      <c r="B50" s="153" t="s">
        <v>158</v>
      </c>
      <c r="C50" s="158">
        <v>0</v>
      </c>
      <c r="D50" s="26"/>
    </row>
    <row r="51" spans="2:4" ht="12">
      <c r="B51" s="153" t="s">
        <v>159</v>
      </c>
      <c r="C51" s="158">
        <v>0</v>
      </c>
      <c r="D51" s="26"/>
    </row>
    <row r="52" spans="2:4" ht="12">
      <c r="B52" s="153" t="s">
        <v>145</v>
      </c>
      <c r="C52" s="158">
        <v>0</v>
      </c>
      <c r="D52" s="26"/>
    </row>
    <row r="53" spans="2:4" ht="12">
      <c r="B53" s="153" t="s">
        <v>146</v>
      </c>
      <c r="C53" s="158">
        <v>0.08</v>
      </c>
      <c r="D53" s="26"/>
    </row>
    <row r="54" spans="2:4" ht="12">
      <c r="B54" s="153" t="s">
        <v>147</v>
      </c>
      <c r="C54" s="158">
        <v>0.073</v>
      </c>
      <c r="D54" s="26"/>
    </row>
    <row r="55" spans="2:4" ht="12">
      <c r="B55" s="153" t="s">
        <v>169</v>
      </c>
      <c r="C55" s="159">
        <v>0</v>
      </c>
      <c r="D55" s="26"/>
    </row>
    <row r="56" spans="2:4" ht="12">
      <c r="B56" s="153" t="s">
        <v>148</v>
      </c>
      <c r="C56" s="159">
        <v>0</v>
      </c>
      <c r="D56" s="26"/>
    </row>
    <row r="57" spans="2:4" ht="12">
      <c r="B57" s="153" t="s">
        <v>149</v>
      </c>
      <c r="C57" s="159">
        <v>0</v>
      </c>
      <c r="D57" s="26"/>
    </row>
    <row r="58" spans="2:4" ht="12">
      <c r="B58" s="153" t="s">
        <v>168</v>
      </c>
      <c r="C58" s="159">
        <v>0</v>
      </c>
      <c r="D58" s="26"/>
    </row>
    <row r="59" spans="2:4" ht="12">
      <c r="B59" s="153" t="s">
        <v>160</v>
      </c>
      <c r="C59" s="159">
        <v>0</v>
      </c>
      <c r="D59" s="26"/>
    </row>
    <row r="60" spans="2:3" ht="12">
      <c r="B60" s="150"/>
      <c r="C60" s="150"/>
    </row>
    <row r="61" spans="2:3" ht="12">
      <c r="B61" s="150"/>
      <c r="C61" s="150"/>
    </row>
    <row r="62" spans="2:3" ht="12">
      <c r="B62" s="150"/>
      <c r="C62" s="150"/>
    </row>
  </sheetData>
  <sheetProtection password="CBD4" sheet="1"/>
  <mergeCells count="1">
    <mergeCell ref="B2:C3"/>
  </mergeCells>
  <printOptions/>
  <pageMargins left="0.7874015748031497" right="0.7874015748031497" top="0.984251968503937" bottom="0.984251968503937" header="0" footer="0"/>
  <pageSetup firstPageNumber="1" useFirstPageNumber="1" horizontalDpi="600" verticalDpi="600" orientation="portrait" paperSize="9" r:id="rId1"/>
  <headerFooter alignWithMargins="0">
    <oddFooter>&amp;C&amp;E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showGridLines="0" zoomScalePageLayoutView="0" workbookViewId="0" topLeftCell="A60">
      <selection activeCell="B70" sqref="B70"/>
    </sheetView>
  </sheetViews>
  <sheetFormatPr defaultColWidth="9.140625" defaultRowHeight="12.75"/>
  <cols>
    <col min="1" max="1" width="2.140625" style="0" customWidth="1"/>
    <col min="2" max="2" width="40.8515625" style="0" customWidth="1"/>
    <col min="3" max="3" width="15.57421875" style="0" customWidth="1"/>
  </cols>
  <sheetData>
    <row r="1" spans="1:3" ht="15.75">
      <c r="A1" s="26"/>
      <c r="B1" s="21" t="s">
        <v>80</v>
      </c>
      <c r="C1" s="27"/>
    </row>
    <row r="2" spans="1:3" ht="12.75" customHeight="1">
      <c r="A2" s="26"/>
      <c r="B2" s="21"/>
      <c r="C2" s="27"/>
    </row>
    <row r="3" spans="1:4" ht="15.75" customHeight="1">
      <c r="A3" s="27"/>
      <c r="B3" s="164" t="s">
        <v>171</v>
      </c>
      <c r="C3" s="164"/>
      <c r="D3" s="164"/>
    </row>
    <row r="4" spans="1:4" ht="15.75" customHeight="1">
      <c r="A4" s="27"/>
      <c r="B4" s="164"/>
      <c r="C4" s="164"/>
      <c r="D4" s="164"/>
    </row>
    <row r="5" spans="1:3" ht="15.75">
      <c r="A5" s="27"/>
      <c r="B5" s="29"/>
      <c r="C5" s="27"/>
    </row>
    <row r="6" spans="1:3" ht="12.75">
      <c r="A6" s="27"/>
      <c r="B6" s="22" t="s">
        <v>81</v>
      </c>
      <c r="C6" s="15" t="s">
        <v>94</v>
      </c>
    </row>
    <row r="7" spans="1:3" ht="12.75">
      <c r="A7" s="27"/>
      <c r="B7" s="49" t="s">
        <v>165</v>
      </c>
      <c r="C7" s="65">
        <v>0</v>
      </c>
    </row>
    <row r="8" spans="1:3" ht="12.75">
      <c r="A8" s="27"/>
      <c r="B8" s="6" t="s">
        <v>39</v>
      </c>
      <c r="C8" s="73">
        <v>0</v>
      </c>
    </row>
    <row r="9" spans="1:3" ht="12.75">
      <c r="A9" s="27"/>
      <c r="B9" s="9" t="s">
        <v>46</v>
      </c>
      <c r="C9" s="73">
        <v>0</v>
      </c>
    </row>
    <row r="10" spans="1:3" ht="12.75">
      <c r="A10" s="27"/>
      <c r="B10" s="6" t="s">
        <v>40</v>
      </c>
      <c r="C10" s="73">
        <v>0</v>
      </c>
    </row>
    <row r="11" spans="1:3" ht="12.75">
      <c r="A11" s="27"/>
      <c r="B11" s="9" t="s">
        <v>41</v>
      </c>
      <c r="C11" s="140">
        <v>0</v>
      </c>
    </row>
    <row r="12" spans="1:3" ht="12.75">
      <c r="A12" s="27"/>
      <c r="B12" s="9" t="s">
        <v>42</v>
      </c>
      <c r="C12" s="73">
        <v>0</v>
      </c>
    </row>
    <row r="13" spans="1:3" ht="12.75">
      <c r="A13" s="27"/>
      <c r="B13" s="8" t="s">
        <v>95</v>
      </c>
      <c r="C13" s="50">
        <f>C7+C8-C9+C10-C11-C12</f>
        <v>0</v>
      </c>
    </row>
    <row r="14" spans="1:3" ht="12.75">
      <c r="A14" s="27"/>
      <c r="B14" s="32"/>
      <c r="C14" s="51"/>
    </row>
    <row r="15" spans="1:3" ht="12.75">
      <c r="A15" s="27"/>
      <c r="B15" s="8" t="s">
        <v>43</v>
      </c>
      <c r="C15" s="52">
        <f>(C7+C13)/2</f>
        <v>0</v>
      </c>
    </row>
    <row r="16" spans="1:3" ht="12.75">
      <c r="A16" s="27"/>
      <c r="B16" s="24"/>
      <c r="C16" s="53"/>
    </row>
    <row r="17" spans="1:3" ht="12.75">
      <c r="A17" s="27"/>
      <c r="B17" s="22" t="s">
        <v>82</v>
      </c>
      <c r="C17" s="54" t="s">
        <v>94</v>
      </c>
    </row>
    <row r="18" spans="1:3" ht="12.75">
      <c r="A18" s="27"/>
      <c r="B18" s="34" t="s">
        <v>96</v>
      </c>
      <c r="C18" s="66">
        <v>0</v>
      </c>
    </row>
    <row r="19" spans="1:3" ht="12.75">
      <c r="A19" s="27"/>
      <c r="B19" s="19" t="s">
        <v>83</v>
      </c>
      <c r="C19" s="67">
        <v>0</v>
      </c>
    </row>
    <row r="20" spans="1:3" ht="12.75">
      <c r="A20" s="27"/>
      <c r="B20" s="9" t="s">
        <v>46</v>
      </c>
      <c r="C20" s="67">
        <v>0</v>
      </c>
    </row>
    <row r="21" spans="1:3" ht="25.5">
      <c r="A21" s="27"/>
      <c r="B21" s="19" t="s">
        <v>84</v>
      </c>
      <c r="C21" s="67">
        <v>0</v>
      </c>
    </row>
    <row r="22" spans="1:3" ht="15.75" customHeight="1">
      <c r="A22" s="27"/>
      <c r="B22" s="25" t="s">
        <v>92</v>
      </c>
      <c r="C22" s="68">
        <v>0</v>
      </c>
    </row>
    <row r="23" spans="1:3" ht="12.75">
      <c r="A23" s="27"/>
      <c r="B23" s="9" t="s">
        <v>42</v>
      </c>
      <c r="C23" s="67">
        <v>0</v>
      </c>
    </row>
    <row r="24" spans="1:3" ht="12.75">
      <c r="A24" s="27"/>
      <c r="B24" s="23" t="s">
        <v>97</v>
      </c>
      <c r="C24" s="55">
        <f>C18+C19-C20+C21-C22-C23</f>
        <v>0</v>
      </c>
    </row>
    <row r="25" spans="1:3" ht="12.75">
      <c r="A25" s="27"/>
      <c r="B25" s="32"/>
      <c r="C25" s="56"/>
    </row>
    <row r="26" spans="1:3" ht="12.75">
      <c r="A26" s="27"/>
      <c r="B26" s="34" t="s">
        <v>85</v>
      </c>
      <c r="C26" s="57">
        <f>(C18+C24)/2</f>
        <v>0</v>
      </c>
    </row>
    <row r="27" spans="1:3" ht="12.75">
      <c r="A27" s="27"/>
      <c r="B27" s="24"/>
      <c r="C27" s="53"/>
    </row>
    <row r="28" spans="1:3" ht="12.75">
      <c r="A28" s="27"/>
      <c r="B28" s="22" t="s">
        <v>86</v>
      </c>
      <c r="C28" s="54" t="s">
        <v>94</v>
      </c>
    </row>
    <row r="29" spans="1:3" ht="12.75">
      <c r="A29" s="27"/>
      <c r="B29" s="13" t="s">
        <v>98</v>
      </c>
      <c r="C29" s="66">
        <v>0</v>
      </c>
    </row>
    <row r="30" spans="1:3" ht="12.75">
      <c r="A30" s="27"/>
      <c r="B30" s="6" t="s">
        <v>45</v>
      </c>
      <c r="C30" s="67">
        <v>0</v>
      </c>
    </row>
    <row r="31" spans="1:3" ht="12.75">
      <c r="A31" s="27"/>
      <c r="B31" s="9" t="s">
        <v>46</v>
      </c>
      <c r="C31" s="67">
        <v>0</v>
      </c>
    </row>
    <row r="32" spans="1:3" ht="12.75">
      <c r="A32" s="27"/>
      <c r="B32" s="7" t="s">
        <v>47</v>
      </c>
      <c r="C32" s="67">
        <v>0</v>
      </c>
    </row>
    <row r="33" spans="1:3" ht="12.75" customHeight="1">
      <c r="A33" s="27"/>
      <c r="B33" s="9" t="s">
        <v>48</v>
      </c>
      <c r="C33" s="67">
        <v>0</v>
      </c>
    </row>
    <row r="34" spans="1:3" ht="12.75">
      <c r="A34" s="27"/>
      <c r="B34" s="9" t="s">
        <v>49</v>
      </c>
      <c r="C34" s="67">
        <v>0</v>
      </c>
    </row>
    <row r="35" spans="1:3" ht="12.75">
      <c r="A35" s="27"/>
      <c r="B35" s="8" t="s">
        <v>99</v>
      </c>
      <c r="C35" s="58">
        <f>C29+C30-C31+C32-C33-C34</f>
        <v>0</v>
      </c>
    </row>
    <row r="36" spans="1:3" ht="12.75">
      <c r="A36" s="27"/>
      <c r="B36" s="10"/>
      <c r="C36" s="59"/>
    </row>
    <row r="37" spans="1:3" ht="12.75">
      <c r="A37" s="27"/>
      <c r="B37" s="13" t="s">
        <v>50</v>
      </c>
      <c r="C37" s="60">
        <f>(C29+C35)/2</f>
        <v>0</v>
      </c>
    </row>
    <row r="38" spans="1:3" ht="12.75">
      <c r="A38" s="27"/>
      <c r="B38" s="11"/>
      <c r="C38" s="53"/>
    </row>
    <row r="39" spans="1:3" ht="12.75">
      <c r="A39" s="27"/>
      <c r="B39" s="22" t="s">
        <v>87</v>
      </c>
      <c r="C39" s="54" t="s">
        <v>94</v>
      </c>
    </row>
    <row r="40" spans="1:3" ht="12.75">
      <c r="A40" s="27"/>
      <c r="B40" s="13" t="s">
        <v>100</v>
      </c>
      <c r="C40" s="65">
        <v>0</v>
      </c>
    </row>
    <row r="41" spans="1:3" ht="12.75">
      <c r="A41" s="27"/>
      <c r="B41" s="13" t="s">
        <v>52</v>
      </c>
      <c r="C41" s="70">
        <v>0</v>
      </c>
    </row>
    <row r="42" spans="1:3" ht="12.75">
      <c r="A42" s="27"/>
      <c r="B42" s="14" t="s">
        <v>46</v>
      </c>
      <c r="C42" s="71">
        <v>0</v>
      </c>
    </row>
    <row r="43" spans="1:3" ht="12.75">
      <c r="A43" s="27"/>
      <c r="B43" s="12" t="s">
        <v>101</v>
      </c>
      <c r="C43" s="61">
        <f>C40+C41-C42</f>
        <v>0</v>
      </c>
    </row>
    <row r="44" spans="1:3" ht="12.75">
      <c r="A44" s="27"/>
      <c r="B44" s="10"/>
      <c r="C44" s="53"/>
    </row>
    <row r="45" spans="1:3" ht="12.75">
      <c r="A45" s="27"/>
      <c r="B45" s="13" t="s">
        <v>53</v>
      </c>
      <c r="C45" s="52">
        <f>(C40+C43)/2</f>
        <v>0</v>
      </c>
    </row>
    <row r="46" spans="1:3" ht="12.75">
      <c r="A46" s="27"/>
      <c r="B46" s="11"/>
      <c r="C46" s="53"/>
    </row>
    <row r="47" spans="1:3" ht="12.75">
      <c r="A47" s="27"/>
      <c r="B47" s="22" t="s">
        <v>88</v>
      </c>
      <c r="C47" s="54" t="s">
        <v>94</v>
      </c>
    </row>
    <row r="48" spans="1:3" ht="12.75" customHeight="1">
      <c r="A48" s="27"/>
      <c r="B48" s="6" t="s">
        <v>102</v>
      </c>
      <c r="C48" s="65">
        <v>0</v>
      </c>
    </row>
    <row r="49" spans="1:3" ht="12.75" customHeight="1">
      <c r="A49" s="27"/>
      <c r="B49" s="8" t="s">
        <v>103</v>
      </c>
      <c r="C49" s="70">
        <v>0</v>
      </c>
    </row>
    <row r="50" spans="1:3" ht="12.75">
      <c r="A50" s="27"/>
      <c r="B50" s="10"/>
      <c r="C50" s="51"/>
    </row>
    <row r="51" spans="1:3" ht="12.75">
      <c r="A51" s="27"/>
      <c r="B51" s="13" t="s">
        <v>54</v>
      </c>
      <c r="C51" s="52">
        <f>(C48+C49)/2</f>
        <v>0</v>
      </c>
    </row>
    <row r="52" spans="1:3" ht="12.75">
      <c r="A52" s="27"/>
      <c r="B52" s="27"/>
      <c r="C52" s="53"/>
    </row>
    <row r="53" spans="1:3" ht="12.75">
      <c r="A53" s="27"/>
      <c r="B53" s="22" t="s">
        <v>89</v>
      </c>
      <c r="C53" s="54" t="s">
        <v>94</v>
      </c>
    </row>
    <row r="54" spans="1:3" ht="12.75">
      <c r="A54" s="27"/>
      <c r="B54" s="8" t="s">
        <v>63</v>
      </c>
      <c r="C54" s="65">
        <v>0</v>
      </c>
    </row>
    <row r="55" spans="1:3" ht="28.5" customHeight="1">
      <c r="A55" s="27"/>
      <c r="B55" s="27"/>
      <c r="C55" s="53"/>
    </row>
    <row r="56" spans="1:3" ht="12.75">
      <c r="A56" s="27"/>
      <c r="B56" s="22" t="s">
        <v>128</v>
      </c>
      <c r="C56" s="54" t="s">
        <v>94</v>
      </c>
    </row>
    <row r="57" spans="1:3" ht="12.75">
      <c r="A57" s="27"/>
      <c r="B57" s="6" t="s">
        <v>104</v>
      </c>
      <c r="C57" s="72">
        <v>0</v>
      </c>
    </row>
    <row r="58" spans="1:3" ht="12.75">
      <c r="A58" s="27"/>
      <c r="B58" s="18" t="s">
        <v>105</v>
      </c>
      <c r="C58" s="73">
        <v>0</v>
      </c>
    </row>
    <row r="59" spans="1:3" ht="12.75">
      <c r="A59" s="27"/>
      <c r="B59" s="9" t="s">
        <v>46</v>
      </c>
      <c r="C59" s="73">
        <v>0</v>
      </c>
    </row>
    <row r="60" spans="1:3" ht="12.75">
      <c r="A60" s="27"/>
      <c r="B60" s="17" t="s">
        <v>69</v>
      </c>
      <c r="C60" s="73">
        <v>0</v>
      </c>
    </row>
    <row r="61" spans="1:3" ht="12.75">
      <c r="A61" s="27"/>
      <c r="B61" s="9" t="s">
        <v>68</v>
      </c>
      <c r="C61" s="73">
        <v>0</v>
      </c>
    </row>
    <row r="62" spans="1:3" ht="12.75">
      <c r="A62" s="27"/>
      <c r="B62" s="9" t="s">
        <v>71</v>
      </c>
      <c r="C62" s="73">
        <v>0</v>
      </c>
    </row>
    <row r="63" spans="1:3" ht="12.75">
      <c r="A63" s="27"/>
      <c r="B63" s="8" t="s">
        <v>106</v>
      </c>
      <c r="C63" s="62">
        <f>C57+C58-C59+C60-C61-C62</f>
        <v>0</v>
      </c>
    </row>
    <row r="64" spans="1:3" ht="12.75">
      <c r="A64" s="27"/>
      <c r="B64" s="10"/>
      <c r="C64" s="63"/>
    </row>
    <row r="65" spans="1:3" ht="12.75">
      <c r="A65" s="27"/>
      <c r="B65" s="13" t="s">
        <v>72</v>
      </c>
      <c r="C65" s="64">
        <f>(C57+C63)/2</f>
        <v>0</v>
      </c>
    </row>
    <row r="66" spans="1:3" ht="12.75">
      <c r="A66" s="27"/>
      <c r="B66" s="27"/>
      <c r="C66" s="53"/>
    </row>
    <row r="67" spans="1:3" ht="12.75">
      <c r="A67" s="27"/>
      <c r="B67" s="22" t="s">
        <v>90</v>
      </c>
      <c r="C67" s="54" t="s">
        <v>94</v>
      </c>
    </row>
    <row r="68" spans="1:3" ht="12.75">
      <c r="A68" s="27"/>
      <c r="B68" s="23" t="s">
        <v>114</v>
      </c>
      <c r="C68" s="65">
        <v>0</v>
      </c>
    </row>
    <row r="69" spans="1:3" ht="12.75">
      <c r="A69" s="27"/>
      <c r="B69" s="23" t="s">
        <v>115</v>
      </c>
      <c r="C69" s="71">
        <v>0</v>
      </c>
    </row>
    <row r="70" spans="1:3" ht="12.75">
      <c r="A70" s="27"/>
      <c r="B70" s="23" t="s">
        <v>91</v>
      </c>
      <c r="C70" s="61">
        <f>(C68+C69)/2</f>
        <v>0</v>
      </c>
    </row>
    <row r="71" spans="1:3" ht="12.75">
      <c r="A71" s="27"/>
      <c r="B71" s="8" t="s">
        <v>70</v>
      </c>
      <c r="C71" s="61">
        <f>C70*1.5</f>
        <v>0</v>
      </c>
    </row>
    <row r="72" spans="1:3" ht="12.75">
      <c r="A72" s="27"/>
      <c r="C72" s="33"/>
    </row>
  </sheetData>
  <sheetProtection password="CBD4" sheet="1" objects="1" scenarios="1"/>
  <mergeCells count="1">
    <mergeCell ref="B3:D4"/>
  </mergeCells>
  <printOptions/>
  <pageMargins left="0.75" right="0.75" top="1" bottom="1" header="0" footer="0"/>
  <pageSetup horizontalDpi="600" verticalDpi="600" orientation="portrait" paperSize="9" r:id="rId3"/>
  <headerFooter alignWithMargins="0">
    <oddFooter>&amp;C[Side]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28">
      <selection activeCell="D39" sqref="D39"/>
    </sheetView>
  </sheetViews>
  <sheetFormatPr defaultColWidth="9.140625" defaultRowHeight="12.75"/>
  <cols>
    <col min="1" max="1" width="2.140625" style="0" customWidth="1"/>
    <col min="2" max="2" width="37.57421875" style="0" customWidth="1"/>
    <col min="3" max="3" width="14.140625" style="0" customWidth="1"/>
    <col min="4" max="4" width="15.140625" style="0" customWidth="1"/>
    <col min="5" max="5" width="14.8515625" style="0" customWidth="1"/>
    <col min="6" max="6" width="2.140625" style="0" customWidth="1"/>
    <col min="8" max="8" width="9.57421875" style="0" bestFit="1" customWidth="1"/>
  </cols>
  <sheetData>
    <row r="1" spans="1:5" ht="15">
      <c r="A1" s="26"/>
      <c r="B1" s="2" t="s">
        <v>14</v>
      </c>
      <c r="C1" s="27"/>
      <c r="D1" s="27"/>
      <c r="E1" s="27"/>
    </row>
    <row r="2" spans="1:5" ht="8.25" customHeight="1">
      <c r="A2" s="26"/>
      <c r="B2" s="2"/>
      <c r="C2" s="27"/>
      <c r="D2" s="27"/>
      <c r="E2" s="27"/>
    </row>
    <row r="3" spans="1:5" ht="15.75" customHeight="1">
      <c r="A3" s="27"/>
      <c r="B3" s="169" t="s">
        <v>170</v>
      </c>
      <c r="C3" s="169"/>
      <c r="D3" s="169"/>
      <c r="E3" s="169"/>
    </row>
    <row r="4" spans="1:5" ht="15.75" customHeight="1">
      <c r="A4" s="27"/>
      <c r="B4" s="169"/>
      <c r="C4" s="169"/>
      <c r="D4" s="169"/>
      <c r="E4" s="169"/>
    </row>
    <row r="5" spans="1:5" ht="7.5" customHeight="1">
      <c r="A5" s="27"/>
      <c r="B5" s="144"/>
      <c r="C5" s="144"/>
      <c r="D5" s="144"/>
      <c r="E5" s="144"/>
    </row>
    <row r="6" spans="1:5" ht="12.75">
      <c r="A6" s="27"/>
      <c r="B6" s="3" t="s">
        <v>37</v>
      </c>
      <c r="C6" s="27"/>
      <c r="D6" s="27"/>
      <c r="E6" s="27"/>
    </row>
    <row r="7" spans="1:5" ht="15">
      <c r="A7" s="27"/>
      <c r="B7" s="30"/>
      <c r="C7" s="27"/>
      <c r="D7" s="27"/>
      <c r="E7" s="27"/>
    </row>
    <row r="8" spans="1:5" ht="12.75">
      <c r="A8" s="27"/>
      <c r="B8" s="27"/>
      <c r="C8" s="35" t="s">
        <v>15</v>
      </c>
      <c r="D8" s="35" t="s">
        <v>0</v>
      </c>
      <c r="E8" s="35" t="s">
        <v>1</v>
      </c>
    </row>
    <row r="9" spans="1:7" ht="12">
      <c r="A9" s="27"/>
      <c r="B9" s="60" t="s">
        <v>64</v>
      </c>
      <c r="C9" s="110">
        <v>0</v>
      </c>
      <c r="D9" s="110">
        <v>0</v>
      </c>
      <c r="E9" s="52">
        <f>C9+D9</f>
        <v>0</v>
      </c>
      <c r="F9" s="85"/>
      <c r="G9" s="85"/>
    </row>
    <row r="10" spans="1:7" ht="12">
      <c r="A10" s="27"/>
      <c r="B10" s="60" t="s">
        <v>65</v>
      </c>
      <c r="C10" s="110">
        <v>0</v>
      </c>
      <c r="D10" s="110">
        <v>0</v>
      </c>
      <c r="E10" s="52">
        <f>C10+D10</f>
        <v>0</v>
      </c>
      <c r="F10" s="85"/>
      <c r="G10" s="85"/>
    </row>
    <row r="11" spans="1:7" ht="12">
      <c r="A11" s="27"/>
      <c r="B11" s="60" t="s">
        <v>38</v>
      </c>
      <c r="C11" s="52">
        <f>C9+C10</f>
        <v>0</v>
      </c>
      <c r="D11" s="52">
        <f>D9+D10</f>
        <v>0</v>
      </c>
      <c r="E11" s="86">
        <f>E9+E10</f>
        <v>0</v>
      </c>
      <c r="F11" s="85" t="s">
        <v>137</v>
      </c>
      <c r="G11" s="85"/>
    </row>
    <row r="12" spans="1:7" ht="12">
      <c r="A12" s="27"/>
      <c r="B12" s="87"/>
      <c r="C12" s="87"/>
      <c r="D12" s="87"/>
      <c r="E12" s="87"/>
      <c r="F12" s="85"/>
      <c r="G12" s="85"/>
    </row>
    <row r="13" spans="1:7" ht="12.75">
      <c r="A13" s="27"/>
      <c r="B13" s="78" t="s">
        <v>66</v>
      </c>
      <c r="C13" s="110">
        <v>0</v>
      </c>
      <c r="D13" s="110">
        <v>0</v>
      </c>
      <c r="E13" s="52">
        <f>C13+D13</f>
        <v>0</v>
      </c>
      <c r="F13" s="85"/>
      <c r="G13" s="85"/>
    </row>
    <row r="14" spans="1:7" ht="12">
      <c r="A14" s="27"/>
      <c r="B14" s="87"/>
      <c r="C14" s="87"/>
      <c r="D14" s="87"/>
      <c r="E14" s="87"/>
      <c r="F14" s="85"/>
      <c r="G14" s="85"/>
    </row>
    <row r="15" spans="1:7" ht="12">
      <c r="A15" s="27"/>
      <c r="B15" s="87"/>
      <c r="C15" s="87"/>
      <c r="D15" s="87"/>
      <c r="E15" s="87"/>
      <c r="F15" s="85"/>
      <c r="G15" s="85"/>
    </row>
    <row r="16" spans="1:7" ht="12">
      <c r="A16" s="27"/>
      <c r="B16" s="87"/>
      <c r="C16" s="87"/>
      <c r="D16" s="87"/>
      <c r="E16" s="87"/>
      <c r="F16" s="85"/>
      <c r="G16" s="85"/>
    </row>
    <row r="17" spans="1:7" ht="15">
      <c r="A17" s="27"/>
      <c r="B17" s="88" t="s">
        <v>74</v>
      </c>
      <c r="C17" s="87"/>
      <c r="D17" s="87"/>
      <c r="E17" s="87"/>
      <c r="F17" s="85"/>
      <c r="G17" s="85"/>
    </row>
    <row r="18" spans="1:7" ht="12.75">
      <c r="A18" s="27"/>
      <c r="B18" s="87"/>
      <c r="C18" s="87"/>
      <c r="D18" s="87"/>
      <c r="E18" s="54" t="s">
        <v>94</v>
      </c>
      <c r="F18" s="85"/>
      <c r="G18" s="85"/>
    </row>
    <row r="19" spans="1:7" ht="12">
      <c r="A19" s="27"/>
      <c r="B19" s="87" t="s">
        <v>67</v>
      </c>
      <c r="C19" s="87"/>
      <c r="D19" s="87"/>
      <c r="E19" s="110">
        <v>0</v>
      </c>
      <c r="F19" s="85"/>
      <c r="G19" s="85"/>
    </row>
    <row r="20" spans="1:7" ht="12">
      <c r="A20" s="27"/>
      <c r="B20" s="89" t="s">
        <v>58</v>
      </c>
      <c r="C20" s="87"/>
      <c r="D20" s="87"/>
      <c r="E20" s="110">
        <v>0</v>
      </c>
      <c r="F20" s="85"/>
      <c r="G20" s="85"/>
    </row>
    <row r="21" spans="1:7" ht="12">
      <c r="A21" s="27"/>
      <c r="B21" s="87" t="s">
        <v>56</v>
      </c>
      <c r="C21" s="87"/>
      <c r="D21" s="87"/>
      <c r="E21" s="52">
        <f>E19+E20</f>
        <v>0</v>
      </c>
      <c r="F21" s="85"/>
      <c r="G21" s="85"/>
    </row>
    <row r="22" spans="1:7" ht="12">
      <c r="A22" s="27"/>
      <c r="B22" s="87" t="s">
        <v>57</v>
      </c>
      <c r="C22" s="87"/>
      <c r="D22" s="87"/>
      <c r="E22" s="86">
        <f>E21*G22/100</f>
        <v>0</v>
      </c>
      <c r="F22" s="85" t="s">
        <v>137</v>
      </c>
      <c r="G22" s="148">
        <f>Regnskab!C41</f>
        <v>1.337</v>
      </c>
    </row>
    <row r="23" spans="1:6" ht="12">
      <c r="A23" s="27"/>
      <c r="B23" s="87"/>
      <c r="C23" s="87"/>
      <c r="D23" s="87"/>
      <c r="E23" s="90"/>
      <c r="F23" s="85"/>
    </row>
    <row r="24" spans="1:7" ht="12">
      <c r="A24" s="27"/>
      <c r="B24" s="87"/>
      <c r="C24" s="87"/>
      <c r="D24" s="87"/>
      <c r="E24" s="90"/>
      <c r="F24" s="85"/>
      <c r="G24" s="85"/>
    </row>
    <row r="25" spans="1:7" ht="12">
      <c r="A25" s="27"/>
      <c r="B25" s="87"/>
      <c r="C25" s="87"/>
      <c r="D25" s="87"/>
      <c r="E25" s="87"/>
      <c r="F25" s="85"/>
      <c r="G25" s="85"/>
    </row>
    <row r="26" spans="1:7" ht="15">
      <c r="A26" s="27"/>
      <c r="B26" s="88" t="s">
        <v>78</v>
      </c>
      <c r="C26" s="87"/>
      <c r="D26" s="87"/>
      <c r="E26" s="54" t="s">
        <v>94</v>
      </c>
      <c r="F26" s="85"/>
      <c r="G26" s="85"/>
    </row>
    <row r="27" spans="1:7" ht="12">
      <c r="A27" s="27"/>
      <c r="B27" s="91" t="s">
        <v>79</v>
      </c>
      <c r="C27" s="92"/>
      <c r="D27" s="92"/>
      <c r="E27" s="111">
        <v>0</v>
      </c>
      <c r="F27" s="85"/>
      <c r="G27" s="85"/>
    </row>
    <row r="28" spans="1:7" ht="12">
      <c r="A28" s="28"/>
      <c r="B28" s="93" t="s">
        <v>117</v>
      </c>
      <c r="C28" s="92"/>
      <c r="D28" s="92"/>
      <c r="E28" s="111">
        <v>0</v>
      </c>
      <c r="F28" s="85"/>
      <c r="G28" s="85"/>
    </row>
    <row r="29" spans="1:7" ht="12">
      <c r="A29" s="28"/>
      <c r="B29" s="93" t="s">
        <v>107</v>
      </c>
      <c r="C29" s="92"/>
      <c r="D29" s="92"/>
      <c r="E29" s="111">
        <v>0</v>
      </c>
      <c r="F29" s="85"/>
      <c r="G29" s="85"/>
    </row>
    <row r="30" spans="1:7" ht="12">
      <c r="A30" s="28"/>
      <c r="B30" s="93" t="s">
        <v>116</v>
      </c>
      <c r="C30" s="92"/>
      <c r="D30" s="92"/>
      <c r="E30" s="111">
        <v>0</v>
      </c>
      <c r="F30" s="85"/>
      <c r="G30" s="85"/>
    </row>
    <row r="31" spans="1:7" ht="12">
      <c r="A31" s="28"/>
      <c r="B31" s="93" t="s">
        <v>118</v>
      </c>
      <c r="C31" s="92"/>
      <c r="D31" s="92"/>
      <c r="E31" s="111">
        <v>0</v>
      </c>
      <c r="F31" s="85"/>
      <c r="G31" s="85"/>
    </row>
    <row r="32" spans="1:7" ht="12">
      <c r="A32" s="28"/>
      <c r="B32" s="93" t="s">
        <v>127</v>
      </c>
      <c r="C32" s="92"/>
      <c r="D32" s="92"/>
      <c r="E32" s="111">
        <v>0</v>
      </c>
      <c r="F32" s="85"/>
      <c r="G32" s="85"/>
    </row>
    <row r="33" spans="1:7" ht="12">
      <c r="A33" s="28"/>
      <c r="B33" s="94" t="s">
        <v>119</v>
      </c>
      <c r="C33" s="92"/>
      <c r="D33" s="92"/>
      <c r="E33" s="95">
        <f>E27+E28-E29-E30-E31+E32</f>
        <v>0</v>
      </c>
      <c r="F33" s="85" t="s">
        <v>137</v>
      </c>
      <c r="G33" s="85"/>
    </row>
    <row r="34" spans="1:7" ht="12">
      <c r="A34" s="28"/>
      <c r="B34" s="96"/>
      <c r="C34" s="97"/>
      <c r="D34" s="97"/>
      <c r="E34" s="97"/>
      <c r="F34" s="85"/>
      <c r="G34" s="85"/>
    </row>
    <row r="35" spans="1:7" ht="12">
      <c r="A35" s="28"/>
      <c r="B35" s="96"/>
      <c r="C35" s="97"/>
      <c r="D35" s="97"/>
      <c r="E35" s="97"/>
      <c r="F35" s="85"/>
      <c r="G35" s="85"/>
    </row>
    <row r="36" spans="1:7" ht="12">
      <c r="A36" s="28"/>
      <c r="B36" s="98"/>
      <c r="C36" s="97"/>
      <c r="D36" s="99"/>
      <c r="E36" s="99"/>
      <c r="F36" s="85"/>
      <c r="G36" s="85"/>
    </row>
    <row r="37" spans="1:7" ht="15">
      <c r="A37" s="28"/>
      <c r="B37" s="100"/>
      <c r="C37" s="87"/>
      <c r="D37" s="87"/>
      <c r="E37" s="87"/>
      <c r="F37" s="85"/>
      <c r="G37" s="85"/>
    </row>
    <row r="38" spans="1:7" ht="12.75">
      <c r="A38" s="27"/>
      <c r="B38" s="165" t="s">
        <v>3</v>
      </c>
      <c r="C38" s="101"/>
      <c r="D38" s="102" t="s">
        <v>17</v>
      </c>
      <c r="E38" s="102" t="s">
        <v>59</v>
      </c>
      <c r="F38" s="85"/>
      <c r="G38" s="85"/>
    </row>
    <row r="39" spans="1:7" ht="12.75">
      <c r="A39" s="27"/>
      <c r="B39" s="166"/>
      <c r="C39" s="103"/>
      <c r="D39" s="104" t="s">
        <v>18</v>
      </c>
      <c r="E39" s="104" t="s">
        <v>108</v>
      </c>
      <c r="F39" s="85"/>
      <c r="G39" s="85"/>
    </row>
    <row r="40" spans="1:7" ht="12.75">
      <c r="A40" s="27"/>
      <c r="B40" s="105" t="s">
        <v>75</v>
      </c>
      <c r="C40" s="106"/>
      <c r="D40" s="112">
        <v>0</v>
      </c>
      <c r="E40" s="67">
        <v>0</v>
      </c>
      <c r="F40" s="85"/>
      <c r="G40" s="85"/>
    </row>
    <row r="41" spans="1:7" ht="12.75">
      <c r="A41" s="27"/>
      <c r="B41" s="105" t="s">
        <v>76</v>
      </c>
      <c r="C41" s="107"/>
      <c r="D41" s="112">
        <v>0</v>
      </c>
      <c r="E41" s="67">
        <v>0</v>
      </c>
      <c r="F41" s="85"/>
      <c r="G41" s="85"/>
    </row>
    <row r="42" spans="1:7" ht="12.75">
      <c r="A42" s="27"/>
      <c r="B42" s="108" t="s">
        <v>19</v>
      </c>
      <c r="C42" s="107"/>
      <c r="D42" s="112">
        <v>0</v>
      </c>
      <c r="E42" s="67">
        <v>0</v>
      </c>
      <c r="F42" s="85"/>
      <c r="G42" s="85"/>
    </row>
    <row r="43" spans="1:7" ht="12.75">
      <c r="A43" s="27"/>
      <c r="B43" s="108" t="s">
        <v>20</v>
      </c>
      <c r="C43" s="107"/>
      <c r="D43" s="112">
        <v>0</v>
      </c>
      <c r="E43" s="67">
        <v>0</v>
      </c>
      <c r="F43" s="85"/>
      <c r="G43" s="85"/>
    </row>
    <row r="44" spans="1:7" ht="12.75">
      <c r="A44" s="27"/>
      <c r="B44" s="108" t="s">
        <v>1</v>
      </c>
      <c r="C44" s="107"/>
      <c r="D44" s="109">
        <f>D40+D41+D42+D43</f>
        <v>0</v>
      </c>
      <c r="E44" s="55">
        <f>E40+E41+E42+E43</f>
        <v>0</v>
      </c>
      <c r="F44" s="85" t="s">
        <v>137</v>
      </c>
      <c r="G44" s="85"/>
    </row>
    <row r="45" spans="1:7" ht="12">
      <c r="A45" s="27"/>
      <c r="B45" s="87"/>
      <c r="C45" s="87"/>
      <c r="D45" s="87"/>
      <c r="E45" s="87"/>
      <c r="F45" s="85"/>
      <c r="G45" s="85"/>
    </row>
    <row r="46" spans="1:7" ht="12">
      <c r="A46" s="27"/>
      <c r="B46" s="87"/>
      <c r="C46" s="87"/>
      <c r="D46" s="87"/>
      <c r="E46" s="87"/>
      <c r="F46" s="85"/>
      <c r="G46" s="85"/>
    </row>
    <row r="47" spans="1:7" ht="12">
      <c r="A47" s="27"/>
      <c r="B47" s="167" t="s">
        <v>73</v>
      </c>
      <c r="C47" s="168"/>
      <c r="D47" s="168"/>
      <c r="E47" s="141"/>
      <c r="F47" s="75"/>
      <c r="G47" s="85"/>
    </row>
    <row r="48" spans="1:6" ht="12">
      <c r="A48" s="27"/>
      <c r="B48" s="123"/>
      <c r="C48" s="123"/>
      <c r="D48" s="123"/>
      <c r="E48" s="123"/>
      <c r="F48" s="39"/>
    </row>
    <row r="49" spans="1:6" ht="12">
      <c r="A49" s="27"/>
      <c r="B49" s="142" t="s">
        <v>109</v>
      </c>
      <c r="C49" s="123"/>
      <c r="D49" s="123"/>
      <c r="E49" s="123"/>
      <c r="F49" s="39"/>
    </row>
    <row r="50" spans="1:6" ht="12">
      <c r="A50" s="27"/>
      <c r="B50" s="142"/>
      <c r="C50" s="123"/>
      <c r="D50" s="123"/>
      <c r="E50" s="123"/>
      <c r="F50" s="39"/>
    </row>
    <row r="51" spans="1:12" ht="12">
      <c r="A51" s="39"/>
      <c r="B51" s="146" t="s">
        <v>167</v>
      </c>
      <c r="C51" s="143"/>
      <c r="D51" s="143"/>
      <c r="E51" s="143"/>
      <c r="F51" s="40"/>
      <c r="H51" s="147"/>
      <c r="I51" s="147"/>
      <c r="J51" s="147"/>
      <c r="K51" s="147"/>
      <c r="L51" s="147"/>
    </row>
    <row r="52" spans="1:6" ht="12">
      <c r="A52" s="39"/>
      <c r="B52" s="146"/>
      <c r="C52" s="143"/>
      <c r="D52" s="143"/>
      <c r="E52" s="143"/>
      <c r="F52" s="40"/>
    </row>
    <row r="53" spans="1:6" ht="12">
      <c r="A53" s="39"/>
      <c r="B53" s="143"/>
      <c r="C53" s="143"/>
      <c r="D53" s="143"/>
      <c r="E53" s="143"/>
      <c r="F53" s="40"/>
    </row>
    <row r="54" spans="1:5" ht="12.75">
      <c r="A54" s="28"/>
      <c r="B54" s="143"/>
      <c r="C54" s="3"/>
      <c r="D54" s="3"/>
      <c r="E54" s="3"/>
    </row>
    <row r="55" spans="1:5" ht="12">
      <c r="A55" s="28"/>
      <c r="B55" s="28"/>
      <c r="C55" s="28"/>
      <c r="D55" s="28"/>
      <c r="E55" s="28"/>
    </row>
    <row r="56" spans="1:5" ht="12">
      <c r="A56" s="28"/>
      <c r="B56" s="28"/>
      <c r="C56" s="28"/>
      <c r="D56" s="28"/>
      <c r="E56" s="28"/>
    </row>
    <row r="57" spans="1:5" ht="12">
      <c r="A57" s="28"/>
      <c r="B57" s="28"/>
      <c r="C57" s="28"/>
      <c r="D57" s="28"/>
      <c r="E57" s="28"/>
    </row>
    <row r="58" spans="1:5" ht="12">
      <c r="A58" s="28"/>
      <c r="B58" s="28"/>
      <c r="C58" s="28"/>
      <c r="D58" s="28"/>
      <c r="E58" s="28"/>
    </row>
    <row r="59" spans="1:5" ht="12">
      <c r="A59" s="28"/>
      <c r="B59" s="28"/>
      <c r="C59" s="28"/>
      <c r="D59" s="28"/>
      <c r="E59" s="28"/>
    </row>
    <row r="60" spans="1:5" ht="12">
      <c r="A60" s="28"/>
      <c r="B60" s="28"/>
      <c r="C60" s="28"/>
      <c r="D60" s="28"/>
      <c r="E60" s="28"/>
    </row>
    <row r="61" spans="1:5" ht="12">
      <c r="A61" s="28"/>
      <c r="B61" s="28"/>
      <c r="C61" s="28"/>
      <c r="D61" s="28"/>
      <c r="E61" s="28"/>
    </row>
    <row r="62" spans="1:5" ht="12">
      <c r="A62" s="28"/>
      <c r="B62" s="28"/>
      <c r="C62" s="28"/>
      <c r="D62" s="28"/>
      <c r="E62" s="28"/>
    </row>
    <row r="63" spans="1:5" ht="12">
      <c r="A63" s="28"/>
      <c r="B63" s="28"/>
      <c r="C63" s="28"/>
      <c r="D63" s="28"/>
      <c r="E63" s="28"/>
    </row>
    <row r="64" spans="1:5" ht="12">
      <c r="A64" s="28"/>
      <c r="B64" s="28"/>
      <c r="C64" s="28"/>
      <c r="D64" s="28"/>
      <c r="E64" s="28"/>
    </row>
  </sheetData>
  <sheetProtection password="CBD4" sheet="1" objects="1" scenarios="1"/>
  <mergeCells count="3">
    <mergeCell ref="B38:B39"/>
    <mergeCell ref="B47:D47"/>
    <mergeCell ref="B3:E4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&amp;C[Side]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25">
      <selection activeCell="I35" sqref="I35"/>
    </sheetView>
  </sheetViews>
  <sheetFormatPr defaultColWidth="9.140625" defaultRowHeight="12.75"/>
  <cols>
    <col min="1" max="1" width="2.140625" style="0" customWidth="1"/>
    <col min="2" max="2" width="39.57421875" style="0" customWidth="1"/>
    <col min="3" max="3" width="14.57421875" style="0" customWidth="1"/>
    <col min="4" max="4" width="14.8515625" style="0" customWidth="1"/>
    <col min="5" max="5" width="8.140625" style="0" customWidth="1"/>
    <col min="6" max="6" width="11.8515625" style="0" customWidth="1"/>
  </cols>
  <sheetData>
    <row r="1" ht="15">
      <c r="B1" s="2" t="s">
        <v>21</v>
      </c>
    </row>
    <row r="2" ht="15">
      <c r="B2" s="2"/>
    </row>
    <row r="3" spans="1:4" ht="15.75" customHeight="1">
      <c r="A3" s="26"/>
      <c r="B3" s="169" t="s">
        <v>170</v>
      </c>
      <c r="C3" s="169"/>
      <c r="D3" s="169"/>
    </row>
    <row r="4" spans="1:4" ht="15.75" customHeight="1">
      <c r="A4" s="26"/>
      <c r="B4" s="169"/>
      <c r="C4" s="169"/>
      <c r="D4" s="169"/>
    </row>
    <row r="5" spans="1:3" ht="15">
      <c r="A5" s="26"/>
      <c r="B5" s="20"/>
      <c r="C5" s="26"/>
    </row>
    <row r="6" spans="1:2" s="27" customFormat="1" ht="12.75">
      <c r="A6" s="26"/>
      <c r="B6" s="145" t="s">
        <v>120</v>
      </c>
    </row>
    <row r="7" spans="1:4" ht="15.75" thickBot="1">
      <c r="A7" s="26"/>
      <c r="B7" s="5"/>
      <c r="C7" s="3" t="s">
        <v>121</v>
      </c>
      <c r="D7" s="3" t="s">
        <v>122</v>
      </c>
    </row>
    <row r="8" spans="1:10" ht="15.75" thickTop="1">
      <c r="A8" s="27"/>
      <c r="B8" s="46" t="s">
        <v>22</v>
      </c>
      <c r="C8" s="81">
        <v>0</v>
      </c>
      <c r="D8" s="82">
        <v>0</v>
      </c>
      <c r="F8" s="37"/>
      <c r="G8" s="38"/>
      <c r="H8" s="38"/>
      <c r="I8" s="38"/>
      <c r="J8" s="38"/>
    </row>
    <row r="9" spans="1:10" ht="15">
      <c r="A9" s="27"/>
      <c r="B9" s="47" t="s">
        <v>23</v>
      </c>
      <c r="C9" s="83">
        <v>0</v>
      </c>
      <c r="D9" s="84">
        <v>0</v>
      </c>
      <c r="F9" s="37"/>
      <c r="G9" s="38"/>
      <c r="H9" s="38"/>
      <c r="I9" s="38"/>
      <c r="J9" s="38"/>
    </row>
    <row r="10" spans="1:10" ht="15">
      <c r="A10" s="27"/>
      <c r="B10" s="47" t="s">
        <v>24</v>
      </c>
      <c r="C10" s="83">
        <v>0</v>
      </c>
      <c r="D10" s="84">
        <v>0</v>
      </c>
      <c r="F10" s="37"/>
      <c r="G10" s="38"/>
      <c r="H10" s="38"/>
      <c r="I10" s="38"/>
      <c r="J10" s="38"/>
    </row>
    <row r="11" spans="1:10" ht="15">
      <c r="A11" s="27"/>
      <c r="B11" s="47" t="s">
        <v>123</v>
      </c>
      <c r="C11" s="83">
        <v>0</v>
      </c>
      <c r="D11" s="84">
        <v>0</v>
      </c>
      <c r="F11" s="37"/>
      <c r="G11" s="38"/>
      <c r="H11" s="38"/>
      <c r="I11" s="38"/>
      <c r="J11" s="38"/>
    </row>
    <row r="12" spans="1:10" ht="15">
      <c r="A12" s="27"/>
      <c r="B12" s="47" t="s">
        <v>25</v>
      </c>
      <c r="C12" s="83">
        <v>0</v>
      </c>
      <c r="D12" s="84">
        <v>0</v>
      </c>
      <c r="F12" s="37"/>
      <c r="G12" s="38"/>
      <c r="H12" s="38"/>
      <c r="I12" s="38"/>
      <c r="J12" s="38"/>
    </row>
    <row r="13" spans="1:10" ht="15">
      <c r="A13" s="27"/>
      <c r="B13" s="47" t="s">
        <v>36</v>
      </c>
      <c r="C13" s="83">
        <v>0</v>
      </c>
      <c r="D13" s="84">
        <v>0</v>
      </c>
      <c r="F13" s="37"/>
      <c r="G13" s="38"/>
      <c r="H13" s="38"/>
      <c r="I13" s="38"/>
      <c r="J13" s="38"/>
    </row>
    <row r="14" spans="1:10" ht="15">
      <c r="A14" s="27"/>
      <c r="B14" s="47" t="s">
        <v>26</v>
      </c>
      <c r="C14" s="83">
        <v>0</v>
      </c>
      <c r="D14" s="84">
        <v>0</v>
      </c>
      <c r="F14" s="37"/>
      <c r="G14" s="38"/>
      <c r="H14" s="38"/>
      <c r="I14" s="38"/>
      <c r="J14" s="38"/>
    </row>
    <row r="15" spans="1:10" ht="15">
      <c r="A15" s="27"/>
      <c r="B15" s="47" t="s">
        <v>27</v>
      </c>
      <c r="C15" s="83">
        <v>0</v>
      </c>
      <c r="D15" s="84">
        <v>0</v>
      </c>
      <c r="F15" s="37"/>
      <c r="G15" s="38"/>
      <c r="H15" s="38"/>
      <c r="I15" s="38"/>
      <c r="J15" s="38"/>
    </row>
    <row r="16" spans="1:10" ht="15">
      <c r="A16" s="27"/>
      <c r="B16" s="47" t="s">
        <v>124</v>
      </c>
      <c r="C16" s="83">
        <v>0</v>
      </c>
      <c r="D16" s="84">
        <v>0</v>
      </c>
      <c r="F16" s="37"/>
      <c r="G16" s="38"/>
      <c r="H16" s="38"/>
      <c r="I16" s="38"/>
      <c r="J16" s="38"/>
    </row>
    <row r="17" spans="1:10" ht="15">
      <c r="A17" s="27"/>
      <c r="B17" s="47" t="s">
        <v>28</v>
      </c>
      <c r="C17" s="83">
        <v>0</v>
      </c>
      <c r="D17" s="84">
        <v>0</v>
      </c>
      <c r="F17" s="37"/>
      <c r="G17" s="38"/>
      <c r="H17" s="38"/>
      <c r="I17" s="38"/>
      <c r="J17" s="38"/>
    </row>
    <row r="18" spans="1:10" ht="15">
      <c r="A18" s="27"/>
      <c r="B18" s="47" t="s">
        <v>29</v>
      </c>
      <c r="C18" s="83">
        <v>0</v>
      </c>
      <c r="D18" s="84">
        <v>0</v>
      </c>
      <c r="F18" s="37"/>
      <c r="G18" s="38"/>
      <c r="H18" s="38"/>
      <c r="I18" s="38"/>
      <c r="J18" s="38"/>
    </row>
    <row r="19" spans="1:10" ht="15">
      <c r="A19" s="27"/>
      <c r="B19" s="47" t="s">
        <v>30</v>
      </c>
      <c r="C19" s="83">
        <v>0</v>
      </c>
      <c r="D19" s="84">
        <v>0</v>
      </c>
      <c r="F19" s="37"/>
      <c r="G19" s="38"/>
      <c r="H19" s="38"/>
      <c r="I19" s="38"/>
      <c r="J19" s="38"/>
    </row>
    <row r="20" spans="1:10" ht="15">
      <c r="A20" s="27"/>
      <c r="B20" s="47" t="s">
        <v>31</v>
      </c>
      <c r="C20" s="83">
        <v>0</v>
      </c>
      <c r="D20" s="84">
        <v>0</v>
      </c>
      <c r="F20" s="37"/>
      <c r="G20" s="38"/>
      <c r="H20" s="38"/>
      <c r="I20" s="38"/>
      <c r="J20" s="38"/>
    </row>
    <row r="21" spans="1:10" ht="15">
      <c r="A21" s="27"/>
      <c r="B21" s="47" t="s">
        <v>32</v>
      </c>
      <c r="C21" s="83">
        <v>0</v>
      </c>
      <c r="D21" s="84">
        <v>0</v>
      </c>
      <c r="F21" s="37"/>
      <c r="G21" s="38"/>
      <c r="H21" s="38"/>
      <c r="I21" s="38"/>
      <c r="J21" s="38"/>
    </row>
    <row r="22" spans="1:10" ht="15">
      <c r="A22" s="27"/>
      <c r="B22" s="47" t="s">
        <v>33</v>
      </c>
      <c r="C22" s="83">
        <v>0</v>
      </c>
      <c r="D22" s="84">
        <v>0</v>
      </c>
      <c r="F22" s="37"/>
      <c r="G22" s="38"/>
      <c r="H22" s="38"/>
      <c r="I22" s="38"/>
      <c r="J22" s="38"/>
    </row>
    <row r="23" spans="1:10" ht="15">
      <c r="A23" s="27"/>
      <c r="B23" s="47" t="s">
        <v>93</v>
      </c>
      <c r="C23" s="83">
        <v>0</v>
      </c>
      <c r="D23" s="84">
        <v>0</v>
      </c>
      <c r="F23" s="37"/>
      <c r="G23" s="38"/>
      <c r="H23" s="38"/>
      <c r="I23" s="38"/>
      <c r="J23" s="38"/>
    </row>
    <row r="24" spans="1:10" ht="15">
      <c r="A24" s="27"/>
      <c r="B24" s="47" t="s">
        <v>34</v>
      </c>
      <c r="C24" s="83">
        <v>0</v>
      </c>
      <c r="D24" s="84">
        <v>0</v>
      </c>
      <c r="F24" s="37"/>
      <c r="G24" s="38"/>
      <c r="H24" s="38"/>
      <c r="I24" s="38"/>
      <c r="J24" s="38"/>
    </row>
    <row r="25" spans="1:10" ht="15">
      <c r="A25" s="27"/>
      <c r="B25" s="47" t="s">
        <v>126</v>
      </c>
      <c r="C25" s="83">
        <v>0</v>
      </c>
      <c r="D25" s="84">
        <v>0</v>
      </c>
      <c r="F25" s="37"/>
      <c r="G25" s="38"/>
      <c r="H25" s="38"/>
      <c r="I25" s="38"/>
      <c r="J25" s="38"/>
    </row>
    <row r="26" spans="1:10" ht="15">
      <c r="A26" s="27"/>
      <c r="B26" s="47" t="s">
        <v>125</v>
      </c>
      <c r="C26" s="83">
        <v>0</v>
      </c>
      <c r="D26" s="84">
        <v>0</v>
      </c>
      <c r="F26" s="37"/>
      <c r="G26" s="38"/>
      <c r="H26" s="38"/>
      <c r="I26" s="38"/>
      <c r="J26" s="38"/>
    </row>
    <row r="27" spans="1:10" ht="15.75" thickBot="1">
      <c r="A27" s="27"/>
      <c r="B27" s="48" t="s">
        <v>110</v>
      </c>
      <c r="C27" s="79">
        <f>SUM(C8:C26)</f>
        <v>0</v>
      </c>
      <c r="D27" s="80">
        <f>SUM(D8:D26)</f>
        <v>0</v>
      </c>
      <c r="F27" s="37"/>
      <c r="G27" s="38"/>
      <c r="H27" s="38"/>
      <c r="I27" s="38"/>
      <c r="J27" s="38"/>
    </row>
    <row r="28" spans="1:10" ht="15.75" thickTop="1">
      <c r="A28" s="27"/>
      <c r="B28" s="24"/>
      <c r="C28" s="36"/>
      <c r="F28" s="37"/>
      <c r="G28" s="38"/>
      <c r="H28" s="38"/>
      <c r="I28" s="38"/>
      <c r="J28" s="38"/>
    </row>
    <row r="29" spans="1:10" ht="15">
      <c r="A29" s="27"/>
      <c r="B29" s="24"/>
      <c r="C29" s="36"/>
      <c r="F29" s="37"/>
      <c r="G29" s="38"/>
      <c r="H29" s="38"/>
      <c r="I29" s="38"/>
      <c r="J29" s="38"/>
    </row>
    <row r="30" spans="1:10" ht="15">
      <c r="A30" s="27"/>
      <c r="B30" s="24"/>
      <c r="C30" s="36"/>
      <c r="F30" s="37"/>
      <c r="G30" s="38"/>
      <c r="H30" s="38"/>
      <c r="I30" s="38"/>
      <c r="J30" s="38"/>
    </row>
    <row r="31" spans="1:10" ht="15">
      <c r="A31" s="27"/>
      <c r="B31" s="24"/>
      <c r="C31" s="36"/>
      <c r="F31" s="37"/>
      <c r="G31" s="38"/>
      <c r="H31" s="38"/>
      <c r="I31" s="38"/>
      <c r="J31" s="38"/>
    </row>
    <row r="32" spans="1:10" ht="15">
      <c r="A32" s="27"/>
      <c r="B32" s="27"/>
      <c r="C32" s="27"/>
      <c r="F32" s="37"/>
      <c r="G32" s="38"/>
      <c r="H32" s="38"/>
      <c r="I32" s="38"/>
      <c r="J32" s="38"/>
    </row>
    <row r="33" spans="1:10" ht="15">
      <c r="A33" s="27"/>
      <c r="B33" s="16" t="s">
        <v>111</v>
      </c>
      <c r="C33" s="27"/>
      <c r="F33" s="37"/>
      <c r="G33" s="38"/>
      <c r="H33" s="38"/>
      <c r="I33" s="38"/>
      <c r="J33" s="38"/>
    </row>
    <row r="34" spans="1:10" ht="15">
      <c r="A34" s="27"/>
      <c r="B34" s="27"/>
      <c r="C34" s="27"/>
      <c r="F34" s="37"/>
      <c r="G34" s="38"/>
      <c r="H34" s="38"/>
      <c r="I34" s="38"/>
      <c r="J34" s="38"/>
    </row>
    <row r="35" ht="12">
      <c r="A35" s="27"/>
    </row>
  </sheetData>
  <sheetProtection password="CBD4" sheet="1" objects="1" scenarios="1"/>
  <mergeCells count="1">
    <mergeCell ref="B3:D4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&amp;C[Side]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showGridLines="0" zoomScalePageLayoutView="0" workbookViewId="0" topLeftCell="A1">
      <selection activeCell="K13" sqref="K13"/>
    </sheetView>
  </sheetViews>
  <sheetFormatPr defaultColWidth="9.140625" defaultRowHeight="12.75"/>
  <cols>
    <col min="1" max="1" width="2.8515625" style="0" customWidth="1"/>
    <col min="2" max="2" width="36.8515625" style="0" customWidth="1"/>
    <col min="3" max="3" width="15.8515625" style="0" customWidth="1"/>
    <col min="6" max="6" width="11.140625" style="0" customWidth="1"/>
  </cols>
  <sheetData>
    <row r="1" spans="2:4" ht="15">
      <c r="B1" s="2" t="s">
        <v>35</v>
      </c>
      <c r="C1" s="27"/>
      <c r="D1" s="27"/>
    </row>
    <row r="2" spans="2:4" ht="15">
      <c r="B2" s="2"/>
      <c r="C2" s="27"/>
      <c r="D2" s="27"/>
    </row>
    <row r="3" spans="2:5" ht="15.75" customHeight="1">
      <c r="B3" s="169" t="s">
        <v>170</v>
      </c>
      <c r="C3" s="169"/>
      <c r="D3" s="169"/>
      <c r="E3" s="169"/>
    </row>
    <row r="4" spans="2:5" ht="15.75" customHeight="1">
      <c r="B4" s="169"/>
      <c r="C4" s="169"/>
      <c r="D4" s="169"/>
      <c r="E4" s="169"/>
    </row>
    <row r="5" spans="2:4" ht="15">
      <c r="B5" s="20"/>
      <c r="C5" s="27"/>
      <c r="D5" s="27"/>
    </row>
    <row r="6" spans="2:4" ht="12.75">
      <c r="B6" s="3" t="s">
        <v>7</v>
      </c>
      <c r="C6" s="27"/>
      <c r="D6" s="27"/>
    </row>
    <row r="7" spans="2:4" ht="15">
      <c r="B7" s="30"/>
      <c r="C7" s="3" t="s">
        <v>94</v>
      </c>
      <c r="D7" s="27"/>
    </row>
    <row r="8" spans="2:4" ht="12">
      <c r="B8" s="44" t="s">
        <v>55</v>
      </c>
      <c r="C8" s="74">
        <f>Status!C15</f>
        <v>0</v>
      </c>
      <c r="D8" s="27"/>
    </row>
    <row r="9" spans="2:4" ht="12">
      <c r="B9" s="44" t="s">
        <v>77</v>
      </c>
      <c r="C9" s="74">
        <f>Status!C26</f>
        <v>0</v>
      </c>
      <c r="D9" s="27"/>
    </row>
    <row r="10" spans="2:4" ht="12">
      <c r="B10" s="44" t="s">
        <v>44</v>
      </c>
      <c r="C10" s="74">
        <f>Status!C37</f>
        <v>0</v>
      </c>
      <c r="D10" s="27"/>
    </row>
    <row r="11" spans="2:4" ht="12">
      <c r="B11" s="44" t="s">
        <v>51</v>
      </c>
      <c r="C11" s="74">
        <f>Status!C45</f>
        <v>0</v>
      </c>
      <c r="D11" s="27"/>
    </row>
    <row r="12" spans="2:4" ht="12">
      <c r="B12" s="44" t="s">
        <v>9</v>
      </c>
      <c r="C12" s="74">
        <f>Status!C71</f>
        <v>0</v>
      </c>
      <c r="D12" s="27"/>
    </row>
    <row r="13" spans="2:4" ht="12">
      <c r="B13" s="44" t="s">
        <v>60</v>
      </c>
      <c r="C13" s="74">
        <f>Status!C65</f>
        <v>0</v>
      </c>
      <c r="D13" s="27"/>
    </row>
    <row r="14" spans="2:4" ht="12">
      <c r="B14" s="44" t="s">
        <v>61</v>
      </c>
      <c r="C14" s="69">
        <v>0</v>
      </c>
      <c r="D14" s="27"/>
    </row>
    <row r="15" spans="2:4" ht="12">
      <c r="B15" s="45" t="s">
        <v>1</v>
      </c>
      <c r="C15" s="58">
        <f>C8+C9+C10+C11+C12+C13+C14</f>
        <v>0</v>
      </c>
      <c r="D15" s="27"/>
    </row>
    <row r="16" spans="2:4" ht="12">
      <c r="B16" s="39"/>
      <c r="C16" s="39"/>
      <c r="D16" s="27"/>
    </row>
    <row r="17" spans="2:4" ht="12">
      <c r="B17" s="154" t="s">
        <v>173</v>
      </c>
      <c r="C17" s="58">
        <f>C15*D17/100</f>
        <v>0</v>
      </c>
      <c r="D17" s="115">
        <f>Regnskab!C42</f>
        <v>6.5</v>
      </c>
    </row>
    <row r="18" spans="2:4" ht="12">
      <c r="B18" s="39"/>
      <c r="C18" s="75"/>
      <c r="D18" s="115"/>
    </row>
    <row r="19" spans="2:4" ht="12">
      <c r="B19" s="44" t="s">
        <v>8</v>
      </c>
      <c r="C19" s="139">
        <f>Status!C51</f>
        <v>0</v>
      </c>
      <c r="D19" s="115"/>
    </row>
    <row r="20" spans="2:4" ht="12">
      <c r="B20" s="44" t="s">
        <v>164</v>
      </c>
      <c r="C20" s="139">
        <f>Status!C54</f>
        <v>0</v>
      </c>
      <c r="D20" s="115"/>
    </row>
    <row r="21" spans="2:4" ht="12">
      <c r="B21" s="45" t="s">
        <v>1</v>
      </c>
      <c r="C21" s="58">
        <f>C19-C20</f>
        <v>0</v>
      </c>
      <c r="D21" s="115"/>
    </row>
    <row r="22" spans="2:4" ht="12">
      <c r="B22" s="39"/>
      <c r="C22" s="75"/>
      <c r="D22" s="115"/>
    </row>
    <row r="23" spans="2:4" ht="12">
      <c r="B23" s="154" t="s">
        <v>172</v>
      </c>
      <c r="C23" s="76">
        <f>C21*D23/100</f>
        <v>0</v>
      </c>
      <c r="D23" s="115">
        <f>Regnskab!C43</f>
        <v>2.95</v>
      </c>
    </row>
    <row r="24" spans="2:4" ht="12">
      <c r="B24" s="39"/>
      <c r="C24" s="77"/>
      <c r="D24" s="27"/>
    </row>
    <row r="25" spans="2:4" ht="12">
      <c r="B25" s="45" t="s">
        <v>138</v>
      </c>
      <c r="C25" s="55">
        <f>C17+C23</f>
        <v>0</v>
      </c>
      <c r="D25" s="27"/>
    </row>
    <row r="26" spans="2:4" ht="12">
      <c r="B26" s="39"/>
      <c r="C26" s="75"/>
      <c r="D26" s="27"/>
    </row>
    <row r="27" spans="2:4" ht="12.75">
      <c r="B27" s="3" t="s">
        <v>62</v>
      </c>
      <c r="C27" s="78" t="s">
        <v>94</v>
      </c>
      <c r="D27" s="27"/>
    </row>
    <row r="28" spans="2:4" ht="12">
      <c r="B28" s="44" t="s">
        <v>55</v>
      </c>
      <c r="C28" s="69">
        <f>Status!C9</f>
        <v>0</v>
      </c>
      <c r="D28" s="27"/>
    </row>
    <row r="29" spans="2:4" ht="12">
      <c r="B29" s="44" t="s">
        <v>77</v>
      </c>
      <c r="C29" s="69">
        <f>Status!C20</f>
        <v>0</v>
      </c>
      <c r="D29" s="27"/>
    </row>
    <row r="30" spans="2:4" ht="12">
      <c r="B30" s="44" t="s">
        <v>44</v>
      </c>
      <c r="C30" s="69">
        <f>Status!C31</f>
        <v>0</v>
      </c>
      <c r="D30" s="27"/>
    </row>
    <row r="31" spans="2:4" ht="12">
      <c r="B31" s="44" t="s">
        <v>51</v>
      </c>
      <c r="C31" s="69">
        <f>Status!C42</f>
        <v>0</v>
      </c>
      <c r="D31" s="27"/>
    </row>
    <row r="32" spans="2:4" ht="12">
      <c r="B32" s="44" t="s">
        <v>60</v>
      </c>
      <c r="C32" s="69">
        <f>Status!C59</f>
        <v>0</v>
      </c>
      <c r="D32" s="27"/>
    </row>
    <row r="33" spans="2:4" ht="12">
      <c r="B33" s="45" t="s">
        <v>112</v>
      </c>
      <c r="C33" s="55">
        <f>C28+C29+C30+C31+C32</f>
        <v>0</v>
      </c>
      <c r="D33" s="27"/>
    </row>
    <row r="34" spans="2:4" ht="12">
      <c r="B34" s="27"/>
      <c r="C34" s="27"/>
      <c r="D34" s="27"/>
    </row>
    <row r="35" spans="2:4" ht="12">
      <c r="B35" s="27"/>
      <c r="C35" s="27"/>
      <c r="D35" s="27"/>
    </row>
    <row r="36" spans="2:4" ht="12.75">
      <c r="B36" s="170" t="s">
        <v>113</v>
      </c>
      <c r="C36" s="170"/>
      <c r="D36" s="170"/>
    </row>
    <row r="37" spans="2:4" ht="12">
      <c r="B37" s="27"/>
      <c r="C37" s="27"/>
      <c r="D37" s="27"/>
    </row>
  </sheetData>
  <sheetProtection password="CBD4" sheet="1"/>
  <mergeCells count="2">
    <mergeCell ref="B36:D36"/>
    <mergeCell ref="B3:E4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&amp;C[Side]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6.421875" style="0" customWidth="1"/>
    <col min="7" max="7" width="42.8515625" style="0" customWidth="1"/>
    <col min="8" max="8" width="34.8515625" style="0" customWidth="1"/>
    <col min="9" max="9" width="28.140625" style="0" customWidth="1"/>
  </cols>
  <sheetData/>
  <sheetProtection password="CBD4" sheet="1"/>
  <printOptions/>
  <pageMargins left="0.51" right="0.4" top="1" bottom="1" header="0" footer="0"/>
  <pageSetup horizontalDpi="600" verticalDpi="600" orientation="portrait" paperSize="9" r:id="rId4"/>
  <headerFooter alignWithMargins="0">
    <oddFooter>&amp;C[Side]</oddFooter>
  </headerFooter>
  <legacyDrawing r:id="rId3"/>
  <oleObjects>
    <oleObject progId="Word.Document.8" shapeId="1419297" r:id="rId1"/>
    <oleObject progId="Word.Document.8" shapeId="14192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Apotekerforening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Randløv</dc:creator>
  <cp:keywords/>
  <dc:description/>
  <cp:lastModifiedBy>Karsten Juel Kristoffersen</cp:lastModifiedBy>
  <cp:lastPrinted>2023-02-23T09:10:32Z</cp:lastPrinted>
  <dcterms:created xsi:type="dcterms:W3CDTF">2002-04-04T12:20:27Z</dcterms:created>
  <dcterms:modified xsi:type="dcterms:W3CDTF">2024-01-23T11:53:24Z</dcterms:modified>
  <cp:category/>
  <cp:version/>
  <cp:contentType/>
  <cp:contentStatus/>
</cp:coreProperties>
</file>